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ubliczny\PRZETARGI\2019 PRZETARGI\PARKI ŚRÓDMIEŚCIE 2019-2021 - 19PN2019\załączniki do SIWZ\"/>
    </mc:Choice>
  </mc:AlternateContent>
  <xr:revisionPtr revIDLastSave="0" documentId="13_ncr:1_{3436470D-FA86-469F-B6E6-53B093C9077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2021" sheetId="3" r:id="rId1"/>
  </sheets>
  <definedNames>
    <definedName name="_xlnm.Print_Area" localSheetId="0">'2021'!$A$2:$J$110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3" l="1"/>
  <c r="J82" i="3" s="1"/>
  <c r="H81" i="3"/>
  <c r="J81" i="3" s="1"/>
  <c r="H80" i="3"/>
  <c r="J80" i="3" s="1"/>
  <c r="J79" i="3"/>
  <c r="H79" i="3"/>
  <c r="I79" i="3" s="1"/>
  <c r="H83" i="3"/>
  <c r="I83" i="3" s="1"/>
  <c r="I82" i="3" l="1"/>
  <c r="I80" i="3"/>
  <c r="I81" i="3"/>
  <c r="J83" i="3"/>
  <c r="H55" i="3" l="1"/>
  <c r="J55" i="3" s="1"/>
  <c r="H54" i="3"/>
  <c r="J54" i="3" s="1"/>
  <c r="H21" i="3"/>
  <c r="I21" i="3" s="1"/>
  <c r="H20" i="3"/>
  <c r="J20" i="3" s="1"/>
  <c r="H19" i="3"/>
  <c r="J19" i="3" s="1"/>
  <c r="I55" i="3" l="1"/>
  <c r="I54" i="3"/>
  <c r="J21" i="3"/>
  <c r="I19" i="3"/>
  <c r="I20" i="3"/>
  <c r="H18" i="3" l="1"/>
  <c r="I18" i="3" s="1"/>
  <c r="J18" i="3" l="1"/>
  <c r="H103" i="3"/>
  <c r="I103" i="3" s="1"/>
  <c r="H102" i="3"/>
  <c r="J102" i="3" s="1"/>
  <c r="H101" i="3"/>
  <c r="H97" i="3"/>
  <c r="J97" i="3" s="1"/>
  <c r="H96" i="3"/>
  <c r="J96" i="3" s="1"/>
  <c r="H95" i="3"/>
  <c r="I95" i="3" s="1"/>
  <c r="H93" i="3"/>
  <c r="J93" i="3" s="1"/>
  <c r="H92" i="3"/>
  <c r="I92" i="3" s="1"/>
  <c r="H90" i="3"/>
  <c r="J90" i="3" s="1"/>
  <c r="H89" i="3"/>
  <c r="I89" i="3" s="1"/>
  <c r="H87" i="3"/>
  <c r="J87" i="3" s="1"/>
  <c r="H86" i="3"/>
  <c r="J86" i="3" s="1"/>
  <c r="H77" i="3"/>
  <c r="I77" i="3" s="1"/>
  <c r="H75" i="3"/>
  <c r="I75" i="3" s="1"/>
  <c r="H73" i="3"/>
  <c r="J73" i="3" s="1"/>
  <c r="H72" i="3"/>
  <c r="J72" i="3" s="1"/>
  <c r="H71" i="3"/>
  <c r="J71" i="3" s="1"/>
  <c r="H69" i="3"/>
  <c r="I69" i="3" s="1"/>
  <c r="H68" i="3"/>
  <c r="J68" i="3" s="1"/>
  <c r="H67" i="3"/>
  <c r="I67" i="3" s="1"/>
  <c r="H66" i="3"/>
  <c r="J66" i="3" s="1"/>
  <c r="H65" i="3"/>
  <c r="H64" i="3"/>
  <c r="J64" i="3" s="1"/>
  <c r="H63" i="3"/>
  <c r="I63" i="3" s="1"/>
  <c r="H62" i="3"/>
  <c r="J62" i="3" s="1"/>
  <c r="H61" i="3"/>
  <c r="I61" i="3" s="1"/>
  <c r="H59" i="3"/>
  <c r="J59" i="3" s="1"/>
  <c r="H58" i="3"/>
  <c r="I58" i="3" s="1"/>
  <c r="H57" i="3"/>
  <c r="I57" i="3" s="1"/>
  <c r="H53" i="3"/>
  <c r="J53" i="3" s="1"/>
  <c r="H52" i="3"/>
  <c r="I52" i="3" s="1"/>
  <c r="H51" i="3"/>
  <c r="I51" i="3" s="1"/>
  <c r="H49" i="3"/>
  <c r="I49" i="3" s="1"/>
  <c r="H48" i="3"/>
  <c r="J48" i="3" s="1"/>
  <c r="H46" i="3"/>
  <c r="I46" i="3" s="1"/>
  <c r="H45" i="3"/>
  <c r="J45" i="3" s="1"/>
  <c r="H43" i="3"/>
  <c r="J43" i="3" s="1"/>
  <c r="H42" i="3"/>
  <c r="J42" i="3" s="1"/>
  <c r="H41" i="3"/>
  <c r="J41" i="3" s="1"/>
  <c r="H40" i="3"/>
  <c r="I40" i="3" s="1"/>
  <c r="H39" i="3"/>
  <c r="I39" i="3" s="1"/>
  <c r="H38" i="3"/>
  <c r="J38" i="3" s="1"/>
  <c r="H37" i="3"/>
  <c r="I37" i="3" s="1"/>
  <c r="H36" i="3"/>
  <c r="J36" i="3" s="1"/>
  <c r="H35" i="3"/>
  <c r="J35" i="3" s="1"/>
  <c r="H33" i="3"/>
  <c r="J33" i="3" s="1"/>
  <c r="H32" i="3"/>
  <c r="I32" i="3" s="1"/>
  <c r="H31" i="3"/>
  <c r="J31" i="3" s="1"/>
  <c r="H29" i="3"/>
  <c r="I29" i="3" s="1"/>
  <c r="H28" i="3"/>
  <c r="J28" i="3" s="1"/>
  <c r="H27" i="3"/>
  <c r="I27" i="3" s="1"/>
  <c r="H26" i="3"/>
  <c r="J26" i="3" s="1"/>
  <c r="H25" i="3"/>
  <c r="J25" i="3" s="1"/>
  <c r="H24" i="3"/>
  <c r="J24" i="3" s="1"/>
  <c r="H23" i="3"/>
  <c r="J23" i="3" s="1"/>
  <c r="H17" i="3"/>
  <c r="J17" i="3" s="1"/>
  <c r="H16" i="3"/>
  <c r="I16" i="3" s="1"/>
  <c r="H15" i="3"/>
  <c r="J15" i="3" s="1"/>
  <c r="H14" i="3"/>
  <c r="I14" i="3" s="1"/>
  <c r="H13" i="3"/>
  <c r="J13" i="3" s="1"/>
  <c r="H12" i="3"/>
  <c r="I12" i="3" s="1"/>
  <c r="H11" i="3"/>
  <c r="J11" i="3" s="1"/>
  <c r="H10" i="3"/>
  <c r="J10" i="3" s="1"/>
  <c r="H9" i="3"/>
  <c r="J9" i="3" s="1"/>
  <c r="H8" i="3"/>
  <c r="J8" i="3" s="1"/>
  <c r="H7" i="3"/>
  <c r="J51" i="3" l="1"/>
  <c r="I93" i="3"/>
  <c r="I23" i="3"/>
  <c r="I45" i="3"/>
  <c r="J32" i="3"/>
  <c r="I96" i="3"/>
  <c r="I41" i="3"/>
  <c r="I68" i="3"/>
  <c r="I36" i="3"/>
  <c r="J58" i="3"/>
  <c r="I13" i="3"/>
  <c r="I31" i="3"/>
  <c r="J52" i="3"/>
  <c r="J95" i="3"/>
  <c r="I73" i="3"/>
  <c r="I9" i="3"/>
  <c r="J27" i="3"/>
  <c r="J77" i="3"/>
  <c r="H104" i="3"/>
  <c r="H108" i="3" s="1"/>
  <c r="J40" i="3"/>
  <c r="I62" i="3"/>
  <c r="J57" i="3"/>
  <c r="I17" i="3"/>
  <c r="I26" i="3"/>
  <c r="J63" i="3"/>
  <c r="J89" i="3"/>
  <c r="J37" i="3"/>
  <c r="J46" i="3"/>
  <c r="I64" i="3"/>
  <c r="J69" i="3"/>
  <c r="J75" i="3"/>
  <c r="I10" i="3"/>
  <c r="J14" i="3"/>
  <c r="I42" i="3"/>
  <c r="I71" i="3"/>
  <c r="J101" i="3"/>
  <c r="H98" i="3"/>
  <c r="H109" i="3" s="1"/>
  <c r="I87" i="3"/>
  <c r="I8" i="3"/>
  <c r="I11" i="3"/>
  <c r="I24" i="3"/>
  <c r="J29" i="3"/>
  <c r="J39" i="3"/>
  <c r="J49" i="3"/>
  <c r="J61" i="3"/>
  <c r="J67" i="3"/>
  <c r="J92" i="3"/>
  <c r="J103" i="3"/>
  <c r="J16" i="3"/>
  <c r="I33" i="3"/>
  <c r="I101" i="3"/>
  <c r="I25" i="3"/>
  <c r="I53" i="3"/>
  <c r="I72" i="3"/>
  <c r="I86" i="3"/>
  <c r="I97" i="3"/>
  <c r="I35" i="3"/>
  <c r="I43" i="3"/>
  <c r="I7" i="3"/>
  <c r="J12" i="3"/>
  <c r="I15" i="3"/>
  <c r="I28" i="3"/>
  <c r="I38" i="3"/>
  <c r="I48" i="3"/>
  <c r="I59" i="3"/>
  <c r="I66" i="3"/>
  <c r="I90" i="3"/>
  <c r="I102" i="3"/>
  <c r="J7" i="3"/>
  <c r="H110" i="3" l="1"/>
  <c r="H105" i="3"/>
  <c r="J104" i="3"/>
  <c r="J108" i="3" s="1"/>
  <c r="J98" i="3"/>
  <c r="I98" i="3"/>
  <c r="I104" i="3"/>
  <c r="I108" i="3" s="1"/>
  <c r="I105" i="3" l="1"/>
  <c r="I109" i="3"/>
  <c r="I110" i="3" s="1"/>
  <c r="J105" i="3"/>
  <c r="J109" i="3"/>
  <c r="J110" i="3" s="1"/>
</calcChain>
</file>

<file path=xl/sharedStrings.xml><?xml version="1.0" encoding="utf-8"?>
<sst xmlns="http://schemas.openxmlformats.org/spreadsheetml/2006/main" count="276" uniqueCount="178">
  <si>
    <t>L.p.</t>
  </si>
  <si>
    <t>Wyszczególnienie</t>
  </si>
  <si>
    <t>Jedn.</t>
  </si>
  <si>
    <t>Ilość jedn.</t>
  </si>
  <si>
    <t>krotność</t>
  </si>
  <si>
    <t>stawka VAT  w %</t>
  </si>
  <si>
    <t>Wartość netto</t>
  </si>
  <si>
    <t>Wartość VAT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</si>
  <si>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</si>
  <si>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</si>
  <si>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</si>
  <si>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</si>
  <si>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</si>
  <si>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</si>
  <si>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</si>
  <si>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</si>
  <si>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</si>
  <si>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</si>
  <si>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</si>
  <si>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I.</t>
  </si>
  <si>
    <t>PRACE OGRODNICZE i PORZĄDKOWE (paragraf 4300)</t>
  </si>
  <si>
    <t xml:space="preserve">Prace porządkowe różne </t>
  </si>
  <si>
    <t>ha/ dzień</t>
  </si>
  <si>
    <t>Zamiatanie nawierzchni utwardzonych</t>
  </si>
  <si>
    <t>ar</t>
  </si>
  <si>
    <t xml:space="preserve">Malowanie ławek </t>
  </si>
  <si>
    <t>szt.</t>
  </si>
  <si>
    <r>
      <t>m</t>
    </r>
    <r>
      <rPr>
        <vertAlign val="superscript"/>
        <sz val="10"/>
        <rFont val="Open Sans"/>
        <family val="2"/>
        <charset val="238"/>
      </rPr>
      <t>3</t>
    </r>
    <r>
      <rPr>
        <vertAlign val="superscript"/>
        <sz val="10"/>
        <rFont val="Times New Roman"/>
        <family val="1"/>
        <charset val="238"/>
      </rPr>
      <t/>
    </r>
  </si>
  <si>
    <t>Wymiana piasku na polu piaskowym (na głębokość 20 cm)</t>
  </si>
  <si>
    <t>Wywóz zanieczyszczeń</t>
  </si>
  <si>
    <t>Oczyszczanie  zimowe nawierzchni utwardzonych</t>
  </si>
  <si>
    <t xml:space="preserve">Osłonięcie pni drzew systemowymi, ażurowymi mankietami chroniącymi przed uszkodzeniami mechanicznymi o wys. do 25 cm. </t>
  </si>
  <si>
    <t>szt</t>
  </si>
  <si>
    <t>Zakup i rozłożenie L-kształtnych listew obrzeżowych na rabacie sezonowej lub kwaterach bylinowych</t>
  </si>
  <si>
    <t>mb</t>
  </si>
  <si>
    <t>Wygrodzenie rabat, krzewników siatką metalową powlekaną o wysokości  30 cm do 50 cm</t>
  </si>
  <si>
    <t>Obsługa kompostownika</t>
  </si>
  <si>
    <t>obiekt/m-c</t>
  </si>
  <si>
    <t>TRAWNIKI</t>
  </si>
  <si>
    <t xml:space="preserve">Koszenie trawników </t>
  </si>
  <si>
    <t>Koszenie skarp</t>
  </si>
  <si>
    <t>Renowacja trawników</t>
  </si>
  <si>
    <t>Wygrabienie liści i zanieczyszczeń z trawników</t>
  </si>
  <si>
    <t>Jesienne wygrabienie liści z trawników</t>
  </si>
  <si>
    <t>RÓŻE</t>
  </si>
  <si>
    <t>Założenie rabaty z róż</t>
  </si>
  <si>
    <r>
      <t>m</t>
    </r>
    <r>
      <rPr>
        <vertAlign val="superscript"/>
        <sz val="10"/>
        <rFont val="Open Sans"/>
        <family val="2"/>
        <charset val="238"/>
      </rPr>
      <t>2</t>
    </r>
  </si>
  <si>
    <t xml:space="preserve">Sadzenie (dosadzanie) krzewów róż wielokwiatowych </t>
  </si>
  <si>
    <t>Miesięczna pielęgnacja róż</t>
  </si>
  <si>
    <t>KRZEWY</t>
  </si>
  <si>
    <t>Cięcia kształtujące krzewów</t>
  </si>
  <si>
    <t>Cięcie żywopłotów o pędach niezdrewniałych</t>
  </si>
  <si>
    <t>Cięcie szpalerów</t>
  </si>
  <si>
    <t>Mulczowanie korą krzewów i drzew (uzupełnienie brakującej kory warstwą 3 cm)</t>
  </si>
  <si>
    <t>Odchwaszczanie skupin krzewów i żywopłotów</t>
  </si>
  <si>
    <t>Przygotowanie terenu do posadzenia skupiny krzewów</t>
  </si>
  <si>
    <t>Sadzenie (dosadzanie) krzewów ozdobnych</t>
  </si>
  <si>
    <t>Sadzenie (dosadzanie) krzewów żywopłotowych</t>
  </si>
  <si>
    <t>Karczowanie krzewów</t>
  </si>
  <si>
    <t>RABATY BYLINOWE i ROŚLINY OKRYWOWE</t>
  </si>
  <si>
    <t>Miesięczna pielęgnacja bylin</t>
  </si>
  <si>
    <t>Założenie rabaty bylinowej</t>
  </si>
  <si>
    <t xml:space="preserve">Sadzenie bylin (dosadzanie) </t>
  </si>
  <si>
    <t>34.1</t>
  </si>
  <si>
    <t xml:space="preserve"> 16 szt./m2</t>
  </si>
  <si>
    <t>34.2</t>
  </si>
  <si>
    <t xml:space="preserve"> 25 szt./m2</t>
  </si>
  <si>
    <t>ROŚLINY CEBULOWE</t>
  </si>
  <si>
    <t>Przygotowanie terenu do założenia rabaty</t>
  </si>
  <si>
    <t>35.1</t>
  </si>
  <si>
    <t>Sadzenie roślin cebulowych  - 50 szt./m2</t>
  </si>
  <si>
    <r>
      <t>m</t>
    </r>
    <r>
      <rPr>
        <vertAlign val="superscript"/>
        <sz val="10"/>
        <rFont val="Open Sans"/>
        <family val="2"/>
        <charset val="238"/>
      </rPr>
      <t>2</t>
    </r>
    <r>
      <rPr>
        <sz val="11"/>
        <color indexed="8"/>
        <rFont val="Czcionka tekstu podstawowego"/>
        <family val="2"/>
        <charset val="238"/>
      </rPr>
      <t/>
    </r>
  </si>
  <si>
    <t xml:space="preserve">Miesięczna pielęgnacja roślin cebulowych </t>
  </si>
  <si>
    <t>UKWIECENIE SEZONOWE</t>
  </si>
  <si>
    <t>Przygotowanie kwietników do obsadzenia (wiosna)</t>
  </si>
  <si>
    <t>Przygotowanie kwietników do obsadzenia (jesień)</t>
  </si>
  <si>
    <t>Sadzenie roślin sezonowych</t>
  </si>
  <si>
    <t>41.1</t>
  </si>
  <si>
    <t>rozstawa 49 szt./m2 (obsadzenie wiosenne)</t>
  </si>
  <si>
    <t>41.2</t>
  </si>
  <si>
    <t>rozstawa 49 szt./m2 (obsadzenie letnie)</t>
  </si>
  <si>
    <t>41.4</t>
  </si>
  <si>
    <t>rozstawa 25 szt./m2 (obsadzenie letnie)</t>
  </si>
  <si>
    <t>41.6</t>
  </si>
  <si>
    <t>rozstawa 49 szt./m2 (obsadzenie jesienne)</t>
  </si>
  <si>
    <t>Pielęgnacja roślin sezonowych</t>
  </si>
  <si>
    <t>42.1</t>
  </si>
  <si>
    <t>Pielęgnacja kwiatów sezonowych - wiosna</t>
  </si>
  <si>
    <t>42.2</t>
  </si>
  <si>
    <t xml:space="preserve">Pielęgnacja kwiatów sezonowych - lato </t>
  </si>
  <si>
    <t>42.3</t>
  </si>
  <si>
    <t>Pielęgnacja kwiatów sezonowych - jesień</t>
  </si>
  <si>
    <t>Przygotowanie waz do obsadzenia</t>
  </si>
  <si>
    <t xml:space="preserve">Sadzenie roślin sezonowych w wazach </t>
  </si>
  <si>
    <t>44.1</t>
  </si>
  <si>
    <t>44.2</t>
  </si>
  <si>
    <t>44.4</t>
  </si>
  <si>
    <t>rozstawa 16 szt./m2 (obsadzenie jesienne)</t>
  </si>
  <si>
    <t>Pielęgnacja roślin sezonowych w wazach</t>
  </si>
  <si>
    <t>45.1</t>
  </si>
  <si>
    <t xml:space="preserve">PRACE PRZY DRZEWACH </t>
  </si>
  <si>
    <t>1 cm</t>
  </si>
  <si>
    <t>8</t>
  </si>
  <si>
    <t>47.1</t>
  </si>
  <si>
    <t>Wykonanie wiązania elastycznego</t>
  </si>
  <si>
    <t>Frezowanie karpy wraz z uzupełnieniem  dołu ziemią i wyrównaniem powierzchni. Średnica karpy:</t>
  </si>
  <si>
    <t>do 80 cm</t>
  </si>
  <si>
    <t>- powyżej 81 cm</t>
  </si>
  <si>
    <t>Usunięcie karpy wraz z uzupełnieniem  dołu ziemią i wyrównaniem powierzchni. Średnica karpy:</t>
  </si>
  <si>
    <t>50.1</t>
  </si>
  <si>
    <t>50.2</t>
  </si>
  <si>
    <t>Sadzenie drzew</t>
  </si>
  <si>
    <t>51.1</t>
  </si>
  <si>
    <t xml:space="preserve">Sadzenie drzew  - drzewa  kontenerowane  obwód 16-18 cm                                </t>
  </si>
  <si>
    <t>51.2</t>
  </si>
  <si>
    <t xml:space="preserve">Sadzenie drzew - drzewa  kontenerowane  obwód 25-35 cm                                </t>
  </si>
  <si>
    <t>Podziemne mocowanie drzew za pomocą 3 kotew z  pasami do kotwienia, ochronną matą kokosową oraz pasem napinającym</t>
  </si>
  <si>
    <t>52.1</t>
  </si>
  <si>
    <t>23</t>
  </si>
  <si>
    <t>52.2</t>
  </si>
  <si>
    <t>Podlewanie drzew</t>
  </si>
  <si>
    <t>RAZEM</t>
  </si>
  <si>
    <t>III.</t>
  </si>
  <si>
    <t>PRACE REMONTOWE (paragraf 4270)</t>
  </si>
  <si>
    <t>Naprawa:</t>
  </si>
  <si>
    <t xml:space="preserve">ławek </t>
  </si>
  <si>
    <t>alejek asfaltowych</t>
  </si>
  <si>
    <t xml:space="preserve">alejek z płyt chodnikowych i kostki </t>
  </si>
  <si>
    <t>x</t>
  </si>
  <si>
    <t>netto</t>
  </si>
  <si>
    <t>VAT</t>
  </si>
  <si>
    <t>brutto</t>
  </si>
  <si>
    <r>
      <rPr>
        <sz val="10"/>
        <rFont val="Calibri"/>
        <family val="2"/>
        <charset val="238"/>
      </rPr>
      <t>§</t>
    </r>
    <r>
      <rPr>
        <sz val="10"/>
        <rFont val="Open Sans"/>
        <family val="2"/>
        <charset val="238"/>
      </rPr>
      <t>4270</t>
    </r>
  </si>
  <si>
    <t>§4300</t>
  </si>
  <si>
    <t>R A Z E M</t>
  </si>
  <si>
    <r>
      <t>m</t>
    </r>
    <r>
      <rPr>
        <vertAlign val="superscript"/>
        <sz val="10"/>
        <rFont val="Open Sans"/>
        <family val="2"/>
        <charset val="238"/>
      </rPr>
      <t>2</t>
    </r>
    <r>
      <rPr>
        <sz val="10"/>
        <rFont val="Open Sans"/>
        <family val="2"/>
        <charset val="238"/>
      </rPr>
      <t>/m-c</t>
    </r>
  </si>
  <si>
    <t>Wymiana piasku w piaskownicy (na głębokość 40cm)</t>
  </si>
  <si>
    <t>ar/m-c</t>
  </si>
  <si>
    <t>Cena  jedn.*</t>
  </si>
  <si>
    <t>* Uwaga: cena obejmuje niezbędny transport, materiały oraz wywóz i utylizację.</t>
  </si>
  <si>
    <t>Utrzymanie trawników w miejscach reprezentacyjnych</t>
  </si>
  <si>
    <t>ŚRÓDMIEŚCIE - REJON II</t>
  </si>
  <si>
    <t>Zakres prac i wykaz cen jednostkowych  01.12.2020 - 30.11.2021</t>
  </si>
  <si>
    <t>Przygotowanie kwietników do obsadzenia (lato)</t>
  </si>
  <si>
    <t>100szt.</t>
  </si>
  <si>
    <t>Sadzenie roślin sezonowych w trawniku ( małe cebule - np.. krokusy, scille, szafirki)</t>
  </si>
  <si>
    <t>35.3</t>
  </si>
  <si>
    <t>Sadzenie roślin sezonowych w trawniku ( duże  cebule - np.. czosnek olbrzymi, żonkile, tulipany, )</t>
  </si>
  <si>
    <t>wywóz i utylizacja padłych zwierząt</t>
  </si>
  <si>
    <t>kg</t>
  </si>
  <si>
    <t xml:space="preserve">Koszenie trawników na zieleńcach </t>
  </si>
  <si>
    <t>18</t>
  </si>
  <si>
    <t xml:space="preserve">Dokarmianie ptaków </t>
  </si>
  <si>
    <t>m-c</t>
  </si>
  <si>
    <t>19</t>
  </si>
  <si>
    <t xml:space="preserve">Czyszczenie budek lęgowych </t>
  </si>
  <si>
    <t>20</t>
  </si>
  <si>
    <t xml:space="preserve">montaż koszy na smieci </t>
  </si>
  <si>
    <t>Pielęgnacja kwiatów sezonowych w wazach  - (wiosna, lato, jesień)</t>
  </si>
  <si>
    <t xml:space="preserve">wykonanie wiązań statycznych </t>
  </si>
  <si>
    <t>53.1</t>
  </si>
  <si>
    <t>53.2</t>
  </si>
  <si>
    <t>55.1</t>
  </si>
  <si>
    <t>55.2</t>
  </si>
  <si>
    <t>55.3</t>
  </si>
  <si>
    <t xml:space="preserve">Pielęgnacja drzewa.  Obwód pnia drzewa mierzony na wysokości 130 cm. Pielęgnacja drzewa wykonywana z poziomu gruntu stanowi 10% ceny. </t>
  </si>
  <si>
    <t>dla drzew o obwodach 16 -18cm</t>
  </si>
  <si>
    <t>dla drzew o obwodach 25-35 cm</t>
  </si>
  <si>
    <t>53.3</t>
  </si>
  <si>
    <t>do 100 cm</t>
  </si>
  <si>
    <t xml:space="preserve"> szt.</t>
  </si>
  <si>
    <t xml:space="preserve">101- 200 cm </t>
  </si>
  <si>
    <t>201-300 cm</t>
  </si>
  <si>
    <t xml:space="preserve">pow. 301 cm </t>
  </si>
  <si>
    <t>Usunięcie drzewa (bez karpy) - obwód pnia mierzony na wys. 130 cm:   Usunięcie wywrotu lub złomu stanowi 70 % ceny  za usunięcie drzewa</t>
  </si>
  <si>
    <t>47.2</t>
  </si>
  <si>
    <t>47.3</t>
  </si>
  <si>
    <t>47.4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</si>
</sst>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0"/>
    <numFmt numFmtId="165" formatCode="_-* #,##0.00\ [$zł-415]_-;\-* #,##0.00\ [$zł-415]_-;_-* &quot;-&quot;??\ [$zł-415]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Open Sans"/>
      <family val="2"/>
      <charset val="238"/>
    </font>
    <font>
      <b/>
      <sz val="8"/>
      <name val="Open Sans"/>
      <family val="2"/>
      <charset val="238"/>
    </font>
    <font>
      <sz val="14"/>
      <name val="Arial"/>
      <family val="2"/>
      <charset val="238"/>
    </font>
    <font>
      <sz val="10"/>
      <name val="Open Sans"/>
      <family val="2"/>
      <charset val="238"/>
    </font>
    <font>
      <b/>
      <sz val="14"/>
      <name val="Arial"/>
      <family val="2"/>
      <charset val="238"/>
    </font>
    <font>
      <sz val="10"/>
      <color theme="4"/>
      <name val="Open Sans"/>
      <family val="2"/>
      <charset val="238"/>
    </font>
    <font>
      <vertAlign val="superscript"/>
      <sz val="10"/>
      <name val="Open Sans"/>
      <family val="2"/>
      <charset val="238"/>
    </font>
    <font>
      <vertAlign val="superscript"/>
      <sz val="10"/>
      <name val="Times New Roman"/>
      <family val="1"/>
      <charset val="238"/>
    </font>
    <font>
      <sz val="12"/>
      <color rgb="FFFF0000"/>
      <name val="Arial"/>
      <family val="2"/>
      <charset val="238"/>
    </font>
    <font>
      <sz val="10"/>
      <color theme="1"/>
      <name val="Open Sans"/>
      <family val="2"/>
      <charset val="238"/>
    </font>
    <font>
      <sz val="9"/>
      <name val="Open Sans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Calibri"/>
      <family val="2"/>
      <charset val="238"/>
    </font>
    <font>
      <b/>
      <sz val="11"/>
      <name val="Open Sans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3" fillId="0" borderId="0" xfId="0" applyNumberFormat="1" applyFont="1" applyFill="1" applyBorder="1" applyAlignment="1" applyProtection="1">
      <alignment vertical="top"/>
    </xf>
    <xf numFmtId="2" fontId="2" fillId="0" borderId="0" xfId="0" applyNumberFormat="1" applyFont="1" applyFill="1" applyBorder="1" applyAlignment="1" applyProtection="1">
      <alignment horizontal="center" vertical="top"/>
    </xf>
    <xf numFmtId="44" fontId="2" fillId="0" borderId="0" xfId="1" applyFont="1" applyFill="1" applyBorder="1" applyAlignment="1" applyProtection="1">
      <alignment vertical="top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4" fontId="4" fillId="2" borderId="1" xfId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2" fontId="4" fillId="0" borderId="1" xfId="0" applyNumberFormat="1" applyFont="1" applyFill="1" applyBorder="1" applyAlignment="1" applyProtection="1">
      <alignment horizontal="center" vertical="top"/>
    </xf>
    <xf numFmtId="44" fontId="4" fillId="0" borderId="1" xfId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4" fillId="2" borderId="1" xfId="0" applyNumberFormat="1" applyFont="1" applyFill="1" applyBorder="1" applyAlignment="1" applyProtection="1">
      <alignment horizontal="center" vertical="top"/>
    </xf>
    <xf numFmtId="0" fontId="4" fillId="2" borderId="2" xfId="0" applyNumberFormat="1" applyFont="1" applyFill="1" applyBorder="1" applyAlignment="1" applyProtection="1">
      <alignment horizontal="left" vertical="top" wrapText="1"/>
    </xf>
    <xf numFmtId="2" fontId="7" fillId="2" borderId="1" xfId="0" applyNumberFormat="1" applyFont="1" applyFill="1" applyBorder="1" applyAlignment="1" applyProtection="1">
      <alignment horizontal="center" vertical="top"/>
    </xf>
    <xf numFmtId="44" fontId="4" fillId="2" borderId="1" xfId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 applyProtection="1">
      <alignment horizontal="left" vertical="top"/>
    </xf>
    <xf numFmtId="2" fontId="9" fillId="0" borderId="1" xfId="0" applyNumberFormat="1" applyFont="1" applyFill="1" applyBorder="1" applyAlignment="1" applyProtection="1">
      <alignment horizontal="center" vertical="top"/>
    </xf>
    <xf numFmtId="2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2" fontId="7" fillId="0" borderId="1" xfId="0" applyNumberFormat="1" applyFont="1" applyFill="1" applyBorder="1" applyAlignment="1" applyProtection="1">
      <alignment horizontal="center" vertical="top"/>
    </xf>
    <xf numFmtId="0" fontId="12" fillId="3" borderId="0" xfId="0" applyNumberFormat="1" applyFont="1" applyFill="1" applyBorder="1" applyAlignment="1" applyProtection="1">
      <alignment vertical="top"/>
    </xf>
    <xf numFmtId="0" fontId="7" fillId="3" borderId="1" xfId="0" applyNumberFormat="1" applyFont="1" applyFill="1" applyBorder="1" applyAlignment="1" applyProtection="1">
      <alignment vertical="top" wrapText="1"/>
    </xf>
    <xf numFmtId="0" fontId="7" fillId="3" borderId="1" xfId="0" applyNumberFormat="1" applyFont="1" applyFill="1" applyBorder="1" applyAlignment="1" applyProtection="1">
      <alignment horizontal="center" vertical="center"/>
    </xf>
    <xf numFmtId="2" fontId="9" fillId="3" borderId="1" xfId="0" applyNumberFormat="1" applyFont="1" applyFill="1" applyBorder="1" applyAlignment="1" applyProtection="1">
      <alignment horizontal="center" vertical="center"/>
    </xf>
    <xf numFmtId="2" fontId="7" fillId="3" borderId="1" xfId="0" applyNumberFormat="1" applyFont="1" applyFill="1" applyBorder="1" applyAlignment="1" applyProtection="1">
      <alignment horizontal="center" vertical="center"/>
    </xf>
    <xf numFmtId="165" fontId="12" fillId="3" borderId="0" xfId="0" applyNumberFormat="1" applyFont="1" applyFill="1" applyBorder="1" applyAlignment="1" applyProtection="1">
      <alignment horizontal="left" vertical="top"/>
    </xf>
    <xf numFmtId="0" fontId="13" fillId="0" borderId="1" xfId="0" applyFont="1" applyBorder="1" applyAlignment="1">
      <alignment wrapText="1"/>
    </xf>
    <xf numFmtId="49" fontId="7" fillId="3" borderId="1" xfId="2" applyNumberFormat="1" applyFont="1" applyFill="1" applyBorder="1" applyAlignment="1" applyProtection="1">
      <alignment horizontal="left" vertical="top" wrapText="1"/>
    </xf>
    <xf numFmtId="0" fontId="14" fillId="3" borderId="1" xfId="2" applyNumberFormat="1" applyFont="1" applyFill="1" applyBorder="1" applyAlignment="1" applyProtection="1">
      <alignment horizontal="center" vertical="center"/>
    </xf>
    <xf numFmtId="2" fontId="9" fillId="3" borderId="1" xfId="2" applyNumberFormat="1" applyFont="1" applyFill="1" applyBorder="1" applyAlignment="1" applyProtection="1">
      <alignment horizontal="center" vertical="center"/>
    </xf>
    <xf numFmtId="1" fontId="7" fillId="3" borderId="1" xfId="2" applyNumberFormat="1" applyFont="1" applyFill="1" applyBorder="1" applyAlignment="1" applyProtection="1">
      <alignment horizontal="center" vertical="center"/>
    </xf>
    <xf numFmtId="0" fontId="7" fillId="3" borderId="1" xfId="2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/>
    <xf numFmtId="0" fontId="2" fillId="3" borderId="0" xfId="0" applyNumberFormat="1" applyFont="1" applyFill="1" applyBorder="1" applyAlignment="1" applyProtection="1">
      <alignment vertical="top"/>
    </xf>
    <xf numFmtId="165" fontId="2" fillId="3" borderId="0" xfId="0" applyNumberFormat="1" applyFont="1" applyFill="1" applyBorder="1" applyAlignment="1" applyProtection="1">
      <alignment horizontal="left" vertical="top"/>
    </xf>
    <xf numFmtId="0" fontId="4" fillId="2" borderId="1" xfId="0" applyFont="1" applyFill="1" applyBorder="1" applyAlignment="1">
      <alignment vertical="center"/>
    </xf>
    <xf numFmtId="2" fontId="9" fillId="2" borderId="1" xfId="0" applyNumberFormat="1" applyFont="1" applyFill="1" applyBorder="1" applyAlignment="1" applyProtection="1">
      <alignment horizontal="center" vertical="center"/>
    </xf>
    <xf numFmtId="2" fontId="7" fillId="2" borderId="1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7" fillId="3" borderId="1" xfId="0" applyNumberFormat="1" applyFont="1" applyFill="1" applyBorder="1" applyAlignment="1" applyProtection="1">
      <alignment horizontal="center" vertical="top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" xfId="2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vertical="top"/>
    </xf>
    <xf numFmtId="0" fontId="7" fillId="0" borderId="4" xfId="0" applyFont="1" applyBorder="1" applyAlignment="1">
      <alignment horizontal="center" vertical="top" wrapText="1"/>
    </xf>
    <xf numFmtId="165" fontId="12" fillId="0" borderId="0" xfId="0" applyNumberFormat="1" applyFont="1" applyFill="1" applyBorder="1" applyAlignment="1" applyProtection="1">
      <alignment horizontal="left" vertical="top"/>
    </xf>
    <xf numFmtId="0" fontId="4" fillId="2" borderId="1" xfId="0" applyNumberFormat="1" applyFont="1" applyFill="1" applyBorder="1" applyAlignment="1" applyProtection="1">
      <alignment horizontal="left" vertical="center"/>
    </xf>
    <xf numFmtId="2" fontId="7" fillId="2" borderId="1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7" fillId="3" borderId="1" xfId="2" applyNumberFormat="1" applyFont="1" applyFill="1" applyBorder="1" applyAlignment="1" applyProtection="1">
      <alignment horizontal="left" vertical="top" wrapText="1"/>
    </xf>
    <xf numFmtId="0" fontId="7" fillId="0" borderId="1" xfId="2" applyNumberFormat="1" applyFont="1" applyFill="1" applyBorder="1" applyAlignment="1" applyProtection="1">
      <alignment horizontal="center" vertical="center"/>
    </xf>
    <xf numFmtId="2" fontId="9" fillId="0" borderId="1" xfId="2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top" inden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2" fillId="3" borderId="0" xfId="0" applyNumberFormat="1" applyFont="1" applyFill="1" applyBorder="1" applyAlignment="1" applyProtection="1">
      <alignment horizontal="left" vertical="top" indent="1"/>
    </xf>
    <xf numFmtId="0" fontId="7" fillId="3" borderId="5" xfId="0" applyNumberFormat="1" applyFont="1" applyFill="1" applyBorder="1" applyAlignment="1" applyProtection="1">
      <alignment horizontal="left" vertical="top" wrapText="1"/>
    </xf>
    <xf numFmtId="0" fontId="7" fillId="3" borderId="3" xfId="0" applyNumberFormat="1" applyFont="1" applyFill="1" applyBorder="1" applyAlignment="1" applyProtection="1">
      <alignment horizontal="left" vertical="top" wrapText="1"/>
    </xf>
    <xf numFmtId="0" fontId="7" fillId="3" borderId="1" xfId="0" applyNumberFormat="1" applyFont="1" applyFill="1" applyBorder="1" applyAlignment="1" applyProtection="1">
      <alignment horizontal="left" vertical="center"/>
    </xf>
    <xf numFmtId="2" fontId="7" fillId="3" borderId="1" xfId="0" applyNumberFormat="1" applyFont="1" applyFill="1" applyBorder="1" applyAlignment="1" applyProtection="1">
      <alignment horizontal="left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2" fontId="7" fillId="0" borderId="1" xfId="2" applyNumberFormat="1" applyFont="1" applyFill="1" applyBorder="1" applyAlignment="1" applyProtection="1">
      <alignment horizontal="center" vertical="center"/>
    </xf>
    <xf numFmtId="1" fontId="7" fillId="0" borderId="1" xfId="2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3" borderId="1" xfId="2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left" vertical="top" indent="1"/>
    </xf>
    <xf numFmtId="2" fontId="9" fillId="3" borderId="1" xfId="2" applyNumberFormat="1" applyFont="1" applyFill="1" applyBorder="1" applyAlignment="1" applyProtection="1">
      <alignment vertical="center"/>
    </xf>
    <xf numFmtId="49" fontId="7" fillId="3" borderId="1" xfId="0" applyNumberFormat="1" applyFont="1" applyFill="1" applyBorder="1" applyAlignment="1">
      <alignment vertical="top" wrapText="1"/>
    </xf>
    <xf numFmtId="0" fontId="7" fillId="3" borderId="2" xfId="0" applyNumberFormat="1" applyFont="1" applyFill="1" applyBorder="1" applyAlignment="1" applyProtection="1">
      <alignment horizontal="center" vertical="top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left" vertical="center"/>
    </xf>
    <xf numFmtId="49" fontId="7" fillId="4" borderId="1" xfId="0" applyNumberFormat="1" applyFont="1" applyFill="1" applyBorder="1" applyAlignment="1">
      <alignment horizontal="center" vertical="top" wrapText="1"/>
    </xf>
    <xf numFmtId="49" fontId="7" fillId="4" borderId="1" xfId="0" applyNumberFormat="1" applyFont="1" applyFill="1" applyBorder="1" applyAlignment="1">
      <alignment vertical="top" wrapText="1"/>
    </xf>
    <xf numFmtId="49" fontId="7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 applyProtection="1">
      <alignment horizontal="left" vertical="center"/>
    </xf>
    <xf numFmtId="1" fontId="7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 applyProtection="1">
      <alignment horizontal="center" vertical="top"/>
    </xf>
    <xf numFmtId="1" fontId="7" fillId="3" borderId="1" xfId="2" applyNumberFormat="1" applyFont="1" applyFill="1" applyBorder="1" applyAlignment="1" applyProtection="1">
      <alignment horizontal="center" vertical="top"/>
    </xf>
    <xf numFmtId="49" fontId="7" fillId="3" borderId="1" xfId="0" applyNumberFormat="1" applyFont="1" applyFill="1" applyBorder="1" applyAlignment="1">
      <alignment horizontal="center" vertical="top" wrapText="1"/>
    </xf>
    <xf numFmtId="0" fontId="3" fillId="3" borderId="0" xfId="0" applyNumberFormat="1" applyFont="1" applyFill="1" applyBorder="1" applyAlignment="1" applyProtection="1">
      <alignment horizontal="left" vertical="top"/>
    </xf>
    <xf numFmtId="1" fontId="7" fillId="3" borderId="1" xfId="0" applyNumberFormat="1" applyFont="1" applyFill="1" applyBorder="1" applyAlignment="1" applyProtection="1">
      <alignment horizontal="center" vertical="center"/>
    </xf>
    <xf numFmtId="0" fontId="7" fillId="3" borderId="6" xfId="0" applyNumberFormat="1" applyFont="1" applyFill="1" applyBorder="1" applyAlignment="1" applyProtection="1">
      <alignment horizontal="center" vertical="top"/>
    </xf>
    <xf numFmtId="0" fontId="4" fillId="3" borderId="1" xfId="0" applyFont="1" applyFill="1" applyBorder="1" applyAlignment="1">
      <alignment horizontal="right" vertical="top" wrapText="1"/>
    </xf>
    <xf numFmtId="0" fontId="4" fillId="4" borderId="1" xfId="0" applyNumberFormat="1" applyFont="1" applyFill="1" applyBorder="1" applyAlignment="1" applyProtection="1">
      <alignment horizontal="center" vertical="top"/>
    </xf>
    <xf numFmtId="0" fontId="4" fillId="4" borderId="1" xfId="0" applyNumberFormat="1" applyFont="1" applyFill="1" applyBorder="1" applyAlignment="1" applyProtection="1">
      <alignment vertical="top" wrapText="1"/>
    </xf>
    <xf numFmtId="0" fontId="7" fillId="4" borderId="1" xfId="0" applyFont="1" applyFill="1" applyBorder="1" applyAlignment="1">
      <alignment horizontal="center" vertical="center" wrapText="1"/>
    </xf>
    <xf numFmtId="2" fontId="9" fillId="4" borderId="1" xfId="2" applyNumberFormat="1" applyFont="1" applyFill="1" applyBorder="1" applyAlignment="1" applyProtection="1">
      <alignment horizontal="center" vertical="center"/>
    </xf>
    <xf numFmtId="2" fontId="7" fillId="4" borderId="1" xfId="0" applyNumberFormat="1" applyFont="1" applyFill="1" applyBorder="1" applyAlignment="1" applyProtection="1">
      <alignment vertical="center"/>
    </xf>
    <xf numFmtId="0" fontId="7" fillId="4" borderId="1" xfId="0" applyNumberFormat="1" applyFont="1" applyFill="1" applyBorder="1" applyAlignment="1" applyProtection="1">
      <alignment vertical="center"/>
    </xf>
    <xf numFmtId="0" fontId="7" fillId="3" borderId="4" xfId="0" applyNumberFormat="1" applyFont="1" applyFill="1" applyBorder="1" applyAlignment="1" applyProtection="1">
      <alignment horizontal="center" vertical="top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top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 wrapText="1"/>
    </xf>
    <xf numFmtId="2" fontId="7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 wrapText="1"/>
    </xf>
    <xf numFmtId="2" fontId="2" fillId="0" borderId="0" xfId="0" applyNumberFormat="1" applyFont="1" applyFill="1" applyBorder="1" applyAlignment="1" applyProtection="1">
      <alignment vertical="top"/>
    </xf>
    <xf numFmtId="0" fontId="4" fillId="2" borderId="2" xfId="0" applyNumberFormat="1" applyFont="1" applyFill="1" applyBorder="1" applyAlignment="1" applyProtection="1">
      <alignment horizontal="left" vertical="top"/>
    </xf>
    <xf numFmtId="2" fontId="4" fillId="0" borderId="1" xfId="1" applyNumberFormat="1" applyFont="1" applyFill="1" applyBorder="1" applyAlignment="1" applyProtection="1">
      <alignment horizontal="center" vertical="center"/>
    </xf>
    <xf numFmtId="2" fontId="7" fillId="0" borderId="1" xfId="1" applyNumberFormat="1" applyFont="1" applyFill="1" applyBorder="1" applyAlignment="1" applyProtection="1">
      <alignment horizontal="right" vertical="center"/>
    </xf>
    <xf numFmtId="2" fontId="7" fillId="0" borderId="1" xfId="1" applyNumberFormat="1" applyFont="1" applyFill="1" applyBorder="1" applyAlignment="1" applyProtection="1">
      <alignment horizontal="right" vertical="top"/>
    </xf>
    <xf numFmtId="2" fontId="7" fillId="3" borderId="1" xfId="1" applyNumberFormat="1" applyFont="1" applyFill="1" applyBorder="1" applyAlignment="1" applyProtection="1">
      <alignment horizontal="right" vertical="center"/>
    </xf>
    <xf numFmtId="2" fontId="7" fillId="0" borderId="1" xfId="1" applyNumberFormat="1" applyFont="1" applyBorder="1" applyAlignment="1">
      <alignment horizontal="right" vertical="center"/>
    </xf>
    <xf numFmtId="2" fontId="7" fillId="4" borderId="1" xfId="1" applyNumberFormat="1" applyFont="1" applyFill="1" applyBorder="1" applyAlignment="1" applyProtection="1">
      <alignment horizontal="right" vertical="center"/>
    </xf>
    <xf numFmtId="2" fontId="7" fillId="3" borderId="1" xfId="1" applyNumberFormat="1" applyFont="1" applyFill="1" applyBorder="1" applyAlignment="1">
      <alignment horizontal="right" vertical="center"/>
    </xf>
    <xf numFmtId="2" fontId="7" fillId="0" borderId="1" xfId="1" applyNumberFormat="1" applyFont="1" applyBorder="1" applyAlignment="1">
      <alignment horizontal="right" vertical="top"/>
    </xf>
    <xf numFmtId="2" fontId="4" fillId="3" borderId="1" xfId="1" applyNumberFormat="1" applyFont="1" applyFill="1" applyBorder="1" applyAlignment="1" applyProtection="1">
      <alignment horizontal="right" vertical="center"/>
    </xf>
    <xf numFmtId="2" fontId="4" fillId="0" borderId="1" xfId="1" applyNumberFormat="1" applyFont="1" applyFill="1" applyBorder="1" applyAlignment="1" applyProtection="1">
      <alignment horizontal="right" vertical="center"/>
    </xf>
    <xf numFmtId="2" fontId="4" fillId="0" borderId="6" xfId="1" applyNumberFormat="1" applyFont="1" applyFill="1" applyBorder="1" applyAlignment="1" applyProtection="1">
      <alignment horizontal="right" vertical="center"/>
    </xf>
    <xf numFmtId="2" fontId="7" fillId="4" borderId="1" xfId="1" applyNumberFormat="1" applyFont="1" applyFill="1" applyBorder="1" applyAlignment="1" applyProtection="1">
      <alignment horizontal="right" vertical="top"/>
    </xf>
    <xf numFmtId="2" fontId="7" fillId="3" borderId="4" xfId="1" applyNumberFormat="1" applyFont="1" applyFill="1" applyBorder="1" applyAlignment="1" applyProtection="1">
      <alignment horizontal="right" vertical="center"/>
    </xf>
    <xf numFmtId="2" fontId="4" fillId="0" borderId="1" xfId="1" applyNumberFormat="1" applyFont="1" applyFill="1" applyBorder="1" applyAlignment="1" applyProtection="1">
      <alignment horizontal="right"/>
    </xf>
    <xf numFmtId="2" fontId="7" fillId="0" borderId="0" xfId="1" applyNumberFormat="1" applyFont="1" applyFill="1" applyBorder="1" applyAlignment="1" applyProtection="1">
      <alignment horizontal="right" vertical="top"/>
    </xf>
    <xf numFmtId="0" fontId="0" fillId="0" borderId="0" xfId="0"/>
    <xf numFmtId="0" fontId="2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0" fillId="0" borderId="0" xfId="0" applyAlignment="1"/>
    <xf numFmtId="0" fontId="7" fillId="0" borderId="3" xfId="0" applyNumberFormat="1" applyFont="1" applyFill="1" applyBorder="1" applyAlignment="1" applyProtection="1">
      <alignment horizontal="left" vertical="top" wrapText="1"/>
    </xf>
    <xf numFmtId="49" fontId="7" fillId="3" borderId="2" xfId="2" applyNumberFormat="1" applyFont="1" applyFill="1" applyBorder="1" applyAlignment="1" applyProtection="1">
      <alignment horizontal="left" vertical="top" wrapText="1"/>
    </xf>
    <xf numFmtId="0" fontId="7" fillId="3" borderId="3" xfId="2" applyNumberFormat="1" applyFont="1" applyFill="1" applyBorder="1" applyAlignment="1" applyProtection="1">
      <alignment horizontal="center" vertical="center"/>
    </xf>
    <xf numFmtId="2" fontId="7" fillId="3" borderId="1" xfId="2" applyNumberFormat="1" applyFont="1" applyFill="1" applyBorder="1" applyAlignment="1" applyProtection="1">
      <alignment horizontal="center" vertical="center"/>
    </xf>
    <xf numFmtId="2" fontId="9" fillId="3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17" fillId="0" borderId="0" xfId="0" applyNumberFormat="1" applyFont="1" applyFill="1" applyBorder="1" applyAlignment="1" applyProtection="1">
      <alignment horizontal="left"/>
    </xf>
    <xf numFmtId="0" fontId="0" fillId="0" borderId="0" xfId="0" applyAlignment="1"/>
    <xf numFmtId="0" fontId="18" fillId="0" borderId="0" xfId="0" applyFont="1" applyAlignment="1"/>
    <xf numFmtId="0" fontId="0" fillId="0" borderId="7" xfId="0" applyBorder="1" applyAlignment="1">
      <alignment vertical="top"/>
    </xf>
  </cellXfs>
  <cellStyles count="3">
    <cellStyle name="Normalny" xfId="0" builtinId="0"/>
    <cellStyle name="Normalny 2" xfId="2" xr:uid="{00000000-0005-0000-0000-000001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21FE6-09E5-4267-9FCD-0F23CA62A2FD}">
  <dimension ref="A1:IU113"/>
  <sheetViews>
    <sheetView tabSelected="1" view="pageLayout" topLeftCell="A7" zoomScaleNormal="100" workbookViewId="0">
      <selection activeCell="F6" sqref="F6"/>
    </sheetView>
  </sheetViews>
  <sheetFormatPr defaultRowHeight="15"/>
  <cols>
    <col min="1" max="1" width="6.140625" customWidth="1"/>
    <col min="2" max="2" width="29.28515625" customWidth="1"/>
    <col min="8" max="8" width="10.28515625" customWidth="1"/>
    <col min="9" max="9" width="10.85546875" customWidth="1"/>
    <col min="10" max="10" width="13.5703125" customWidth="1"/>
  </cols>
  <sheetData>
    <row r="1" spans="1:255" s="153" customFormat="1"/>
    <row r="2" spans="1:255" s="153" customFormat="1" ht="18.75">
      <c r="A2" s="167" t="s">
        <v>141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255" s="154" customFormat="1" ht="16.5">
      <c r="A3" s="165" t="s">
        <v>142</v>
      </c>
      <c r="B3" s="166"/>
      <c r="C3" s="166"/>
      <c r="D3" s="166"/>
      <c r="E3" s="166"/>
      <c r="F3" s="166"/>
      <c r="G3" s="166"/>
      <c r="H3" s="166"/>
      <c r="I3" s="166"/>
      <c r="J3" s="16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6"/>
      <c r="FN3" s="156"/>
      <c r="FO3" s="156"/>
      <c r="FP3" s="156"/>
      <c r="FQ3" s="156"/>
      <c r="FR3" s="156"/>
      <c r="FS3" s="156"/>
      <c r="FT3" s="156"/>
      <c r="FU3" s="156"/>
      <c r="FV3" s="156"/>
      <c r="FW3" s="156"/>
      <c r="FX3" s="156"/>
      <c r="FY3" s="156"/>
      <c r="FZ3" s="156"/>
      <c r="GA3" s="156"/>
      <c r="GB3" s="156"/>
      <c r="GC3" s="156"/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  <c r="HI3" s="156"/>
      <c r="HJ3" s="156"/>
      <c r="HK3" s="156"/>
      <c r="HL3" s="156"/>
      <c r="HM3" s="156"/>
      <c r="HN3" s="156"/>
      <c r="HO3" s="156"/>
      <c r="HP3" s="156"/>
      <c r="HQ3" s="156"/>
      <c r="HR3" s="156"/>
      <c r="HS3" s="156"/>
      <c r="HT3" s="156"/>
      <c r="HU3" s="156"/>
      <c r="HV3" s="156"/>
      <c r="HW3" s="156"/>
      <c r="HX3" s="156"/>
      <c r="HY3" s="156"/>
      <c r="HZ3" s="156"/>
      <c r="IA3" s="156"/>
      <c r="IB3" s="156"/>
      <c r="IC3" s="156"/>
      <c r="ID3" s="156"/>
      <c r="IE3" s="156"/>
      <c r="IF3" s="156"/>
      <c r="IG3" s="156"/>
      <c r="IH3" s="156"/>
      <c r="II3" s="156"/>
      <c r="IJ3" s="156"/>
      <c r="IK3" s="156"/>
      <c r="IL3" s="156"/>
      <c r="IM3" s="156"/>
      <c r="IN3" s="156"/>
      <c r="IO3" s="156"/>
      <c r="IP3" s="156"/>
      <c r="IQ3" s="156"/>
      <c r="IR3" s="156"/>
      <c r="IS3" s="156"/>
      <c r="IT3" s="156"/>
      <c r="IU3" s="156"/>
    </row>
    <row r="4" spans="1:255" s="154" customFormat="1" ht="30">
      <c r="A4" s="4" t="s">
        <v>0</v>
      </c>
      <c r="B4" s="5" t="s">
        <v>1</v>
      </c>
      <c r="C4" s="4" t="s">
        <v>2</v>
      </c>
      <c r="D4" s="6" t="s">
        <v>138</v>
      </c>
      <c r="E4" s="6" t="s">
        <v>3</v>
      </c>
      <c r="F4" s="5" t="s">
        <v>4</v>
      </c>
      <c r="G4" s="7" t="s">
        <v>5</v>
      </c>
      <c r="H4" s="8" t="s">
        <v>6</v>
      </c>
      <c r="I4" s="8" t="s">
        <v>7</v>
      </c>
      <c r="J4" s="8" t="s">
        <v>8</v>
      </c>
      <c r="K4" s="9"/>
      <c r="L4" s="9"/>
    </row>
    <row r="5" spans="1:255" s="154" customFormat="1" ht="15.75">
      <c r="A5" s="10" t="s">
        <v>9</v>
      </c>
      <c r="B5" s="11" t="s">
        <v>10</v>
      </c>
      <c r="C5" s="10" t="s">
        <v>11</v>
      </c>
      <c r="D5" s="12" t="s">
        <v>12</v>
      </c>
      <c r="E5" s="12" t="s">
        <v>13</v>
      </c>
      <c r="F5" s="10" t="s">
        <v>14</v>
      </c>
      <c r="G5" s="10" t="s">
        <v>15</v>
      </c>
      <c r="H5" s="13" t="s">
        <v>16</v>
      </c>
      <c r="I5" s="13" t="s">
        <v>17</v>
      </c>
      <c r="J5" s="13" t="s">
        <v>18</v>
      </c>
      <c r="K5" s="14"/>
      <c r="L5" s="14"/>
    </row>
    <row r="6" spans="1:255" s="154" customFormat="1" ht="18">
      <c r="A6" s="16" t="s">
        <v>19</v>
      </c>
      <c r="B6" s="137" t="s">
        <v>20</v>
      </c>
      <c r="C6" s="16"/>
      <c r="D6" s="18"/>
      <c r="E6" s="18"/>
      <c r="F6" s="16"/>
      <c r="G6" s="16"/>
      <c r="H6" s="19"/>
      <c r="I6" s="19"/>
      <c r="J6" s="19"/>
      <c r="K6" s="20"/>
      <c r="L6" s="20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154" customFormat="1">
      <c r="A7" s="21">
        <v>1</v>
      </c>
      <c r="B7" s="22" t="s">
        <v>21</v>
      </c>
      <c r="C7" s="23" t="s">
        <v>22</v>
      </c>
      <c r="D7" s="24"/>
      <c r="E7" s="25">
        <v>55.086300000000001</v>
      </c>
      <c r="F7" s="23">
        <v>360</v>
      </c>
      <c r="G7" s="23">
        <v>8</v>
      </c>
      <c r="H7" s="139">
        <f t="shared" ref="H7:H21" si="0">ROUND(D7*E7*F7,2)</f>
        <v>0</v>
      </c>
      <c r="I7" s="139">
        <f>ROUND(H7*G7/100,2)</f>
        <v>0</v>
      </c>
      <c r="J7" s="139">
        <f>ROUND(H7+H7*G7/100,2)</f>
        <v>0</v>
      </c>
      <c r="K7" s="26"/>
      <c r="L7" s="26"/>
    </row>
    <row r="8" spans="1:255" s="154" customFormat="1" ht="30">
      <c r="A8" s="21">
        <v>2</v>
      </c>
      <c r="B8" s="22" t="s">
        <v>23</v>
      </c>
      <c r="C8" s="21" t="s">
        <v>24</v>
      </c>
      <c r="D8" s="27"/>
      <c r="E8" s="28">
        <v>1399.78</v>
      </c>
      <c r="F8" s="21">
        <v>40</v>
      </c>
      <c r="G8" s="21">
        <v>8</v>
      </c>
      <c r="H8" s="140">
        <f t="shared" si="0"/>
        <v>0</v>
      </c>
      <c r="I8" s="140">
        <f t="shared" ref="I8:I42" si="1">ROUND(H8*G8/100,2)</f>
        <v>0</v>
      </c>
      <c r="J8" s="140">
        <f t="shared" ref="J8:J42" si="2">ROUND(H8+H8*G8/100,2)</f>
        <v>0</v>
      </c>
      <c r="K8" s="26"/>
      <c r="L8" s="26"/>
    </row>
    <row r="9" spans="1:255" s="154" customFormat="1">
      <c r="A9" s="21">
        <v>3</v>
      </c>
      <c r="B9" s="22" t="s">
        <v>25</v>
      </c>
      <c r="C9" s="23" t="s">
        <v>26</v>
      </c>
      <c r="D9" s="24"/>
      <c r="E9" s="28">
        <v>350</v>
      </c>
      <c r="F9" s="23">
        <v>1</v>
      </c>
      <c r="G9" s="23">
        <v>23</v>
      </c>
      <c r="H9" s="139">
        <f t="shared" si="0"/>
        <v>0</v>
      </c>
      <c r="I9" s="139">
        <f t="shared" si="1"/>
        <v>0</v>
      </c>
      <c r="J9" s="139">
        <f t="shared" si="2"/>
        <v>0</v>
      </c>
      <c r="K9" s="26"/>
      <c r="L9" s="26"/>
    </row>
    <row r="10" spans="1:255" s="154" customFormat="1" ht="30">
      <c r="A10" s="21">
        <v>4</v>
      </c>
      <c r="B10" s="22" t="s">
        <v>136</v>
      </c>
      <c r="C10" s="29" t="s">
        <v>27</v>
      </c>
      <c r="D10" s="24"/>
      <c r="E10" s="28">
        <v>4.5</v>
      </c>
      <c r="F10" s="23">
        <v>6</v>
      </c>
      <c r="G10" s="23">
        <v>23</v>
      </c>
      <c r="H10" s="139">
        <f t="shared" si="0"/>
        <v>0</v>
      </c>
      <c r="I10" s="139">
        <f t="shared" si="1"/>
        <v>0</v>
      </c>
      <c r="J10" s="139">
        <f t="shared" si="2"/>
        <v>0</v>
      </c>
      <c r="K10" s="26"/>
      <c r="L10" s="26"/>
    </row>
    <row r="11" spans="1:255" s="154" customFormat="1" ht="30" customHeight="1">
      <c r="A11" s="21">
        <v>5</v>
      </c>
      <c r="B11" s="22" t="s">
        <v>28</v>
      </c>
      <c r="C11" s="30" t="s">
        <v>27</v>
      </c>
      <c r="D11" s="27"/>
      <c r="E11" s="31">
        <v>74.2</v>
      </c>
      <c r="F11" s="21">
        <v>1</v>
      </c>
      <c r="G11" s="21">
        <v>23</v>
      </c>
      <c r="H11" s="140">
        <f t="shared" si="0"/>
        <v>0</v>
      </c>
      <c r="I11" s="140">
        <f t="shared" si="1"/>
        <v>0</v>
      </c>
      <c r="J11" s="140">
        <f t="shared" si="2"/>
        <v>0</v>
      </c>
      <c r="K11" s="26"/>
      <c r="L11" s="26"/>
    </row>
    <row r="12" spans="1:255" s="154" customFormat="1" ht="20.25" customHeight="1">
      <c r="A12" s="21">
        <v>6</v>
      </c>
      <c r="B12" s="22" t="s">
        <v>29</v>
      </c>
      <c r="C12" s="29" t="s">
        <v>27</v>
      </c>
      <c r="D12" s="24"/>
      <c r="E12" s="28">
        <v>80</v>
      </c>
      <c r="F12" s="23">
        <v>1</v>
      </c>
      <c r="G12" s="23">
        <v>8</v>
      </c>
      <c r="H12" s="139">
        <f t="shared" si="0"/>
        <v>0</v>
      </c>
      <c r="I12" s="139">
        <f t="shared" si="1"/>
        <v>0</v>
      </c>
      <c r="J12" s="139">
        <f t="shared" si="2"/>
        <v>0</v>
      </c>
      <c r="K12" s="26"/>
      <c r="L12" s="26"/>
    </row>
    <row r="13" spans="1:255" s="154" customFormat="1" ht="30">
      <c r="A13" s="21">
        <v>7</v>
      </c>
      <c r="B13" s="33" t="s">
        <v>30</v>
      </c>
      <c r="C13" s="34" t="s">
        <v>24</v>
      </c>
      <c r="D13" s="35"/>
      <c r="E13" s="36">
        <v>1399.78</v>
      </c>
      <c r="F13" s="34">
        <v>8</v>
      </c>
      <c r="G13" s="34">
        <v>8</v>
      </c>
      <c r="H13" s="141">
        <f t="shared" si="0"/>
        <v>0</v>
      </c>
      <c r="I13" s="141">
        <f t="shared" si="1"/>
        <v>0</v>
      </c>
      <c r="J13" s="141">
        <f t="shared" si="2"/>
        <v>0</v>
      </c>
      <c r="K13" s="37"/>
      <c r="L13" s="37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</row>
    <row r="14" spans="1:255" s="154" customFormat="1" ht="75">
      <c r="A14" s="21">
        <v>8</v>
      </c>
      <c r="B14" s="38" t="s">
        <v>31</v>
      </c>
      <c r="C14" s="34" t="s">
        <v>32</v>
      </c>
      <c r="D14" s="35"/>
      <c r="E14" s="36">
        <v>20</v>
      </c>
      <c r="F14" s="34">
        <v>1</v>
      </c>
      <c r="G14" s="34">
        <v>8</v>
      </c>
      <c r="H14" s="141">
        <f t="shared" si="0"/>
        <v>0</v>
      </c>
      <c r="I14" s="141">
        <f t="shared" si="1"/>
        <v>0</v>
      </c>
      <c r="J14" s="141">
        <f t="shared" si="2"/>
        <v>0</v>
      </c>
      <c r="K14" s="37"/>
      <c r="L14" s="37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</row>
    <row r="15" spans="1:255" s="154" customFormat="1" ht="30" customHeight="1">
      <c r="A15" s="21">
        <v>9</v>
      </c>
      <c r="B15" s="38" t="s">
        <v>33</v>
      </c>
      <c r="C15" s="34" t="s">
        <v>34</v>
      </c>
      <c r="D15" s="35"/>
      <c r="E15" s="36">
        <v>60</v>
      </c>
      <c r="F15" s="34">
        <v>1</v>
      </c>
      <c r="G15" s="34">
        <v>8</v>
      </c>
      <c r="H15" s="141">
        <f t="shared" si="0"/>
        <v>0</v>
      </c>
      <c r="I15" s="141">
        <f t="shared" si="1"/>
        <v>0</v>
      </c>
      <c r="J15" s="141">
        <f t="shared" si="2"/>
        <v>0</v>
      </c>
      <c r="K15" s="37"/>
      <c r="L15" s="37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</row>
    <row r="16" spans="1:255" s="154" customFormat="1" ht="45">
      <c r="A16" s="21">
        <v>10</v>
      </c>
      <c r="B16" s="22" t="s">
        <v>35</v>
      </c>
      <c r="C16" s="34" t="s">
        <v>34</v>
      </c>
      <c r="D16" s="35"/>
      <c r="E16" s="36">
        <v>50</v>
      </c>
      <c r="F16" s="34">
        <v>1</v>
      </c>
      <c r="G16" s="34">
        <v>8</v>
      </c>
      <c r="H16" s="141">
        <f t="shared" si="0"/>
        <v>0</v>
      </c>
      <c r="I16" s="141">
        <f t="shared" si="1"/>
        <v>0</v>
      </c>
      <c r="J16" s="141">
        <f t="shared" si="2"/>
        <v>0</v>
      </c>
      <c r="K16" s="37"/>
      <c r="L16" s="37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</row>
    <row r="17" spans="1:255" s="154" customFormat="1" ht="15.75">
      <c r="A17" s="21">
        <v>11</v>
      </c>
      <c r="B17" s="39" t="s">
        <v>36</v>
      </c>
      <c r="C17" s="40" t="s">
        <v>37</v>
      </c>
      <c r="D17" s="41"/>
      <c r="E17" s="160">
        <v>4</v>
      </c>
      <c r="F17" s="42">
        <v>8</v>
      </c>
      <c r="G17" s="43">
        <v>8</v>
      </c>
      <c r="H17" s="139">
        <f t="shared" si="0"/>
        <v>0</v>
      </c>
      <c r="I17" s="142">
        <f t="shared" si="1"/>
        <v>0</v>
      </c>
      <c r="J17" s="139">
        <f>H17+H17*G17/100</f>
        <v>0</v>
      </c>
      <c r="K17" s="44"/>
      <c r="L17" s="4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154" customFormat="1" ht="29.25" customHeight="1">
      <c r="A18" s="21">
        <v>12</v>
      </c>
      <c r="B18" s="158" t="s">
        <v>148</v>
      </c>
      <c r="C18" s="40" t="s">
        <v>149</v>
      </c>
      <c r="D18" s="41"/>
      <c r="E18" s="160">
        <v>5</v>
      </c>
      <c r="F18" s="42">
        <v>1</v>
      </c>
      <c r="G18" s="159">
        <v>8</v>
      </c>
      <c r="H18" s="139">
        <f t="shared" si="0"/>
        <v>0</v>
      </c>
      <c r="I18" s="142">
        <f t="shared" si="1"/>
        <v>0</v>
      </c>
      <c r="J18" s="139">
        <f>H18+H18*G18/100</f>
        <v>0</v>
      </c>
      <c r="K18" s="44"/>
      <c r="L18" s="4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154" customFormat="1" ht="15.75">
      <c r="A19" s="51" t="s">
        <v>151</v>
      </c>
      <c r="B19" s="22" t="s">
        <v>152</v>
      </c>
      <c r="C19" s="23" t="s">
        <v>153</v>
      </c>
      <c r="D19" s="161"/>
      <c r="E19" s="58">
        <v>1</v>
      </c>
      <c r="F19" s="23">
        <v>1</v>
      </c>
      <c r="G19" s="162">
        <v>23</v>
      </c>
      <c r="H19" s="139">
        <f t="shared" si="0"/>
        <v>0</v>
      </c>
      <c r="I19" s="139">
        <f t="shared" si="1"/>
        <v>0</v>
      </c>
      <c r="J19" s="139">
        <f>H19+H19*G19/100</f>
        <v>0</v>
      </c>
      <c r="K19" s="44"/>
      <c r="L19" s="4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154" customFormat="1" ht="15.75">
      <c r="A20" s="51" t="s">
        <v>154</v>
      </c>
      <c r="B20" s="22" t="s">
        <v>155</v>
      </c>
      <c r="C20" s="23" t="s">
        <v>26</v>
      </c>
      <c r="D20" s="161"/>
      <c r="E20" s="58">
        <v>5</v>
      </c>
      <c r="F20" s="23">
        <v>1</v>
      </c>
      <c r="G20" s="162">
        <v>8</v>
      </c>
      <c r="H20" s="139">
        <f t="shared" si="0"/>
        <v>0</v>
      </c>
      <c r="I20" s="139">
        <f t="shared" si="1"/>
        <v>0</v>
      </c>
      <c r="J20" s="139">
        <f t="shared" ref="J20:J21" si="3">H20+H20*G20/100</f>
        <v>0</v>
      </c>
      <c r="K20" s="44"/>
      <c r="L20" s="4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154" customFormat="1" ht="15.75">
      <c r="A21" s="51" t="s">
        <v>156</v>
      </c>
      <c r="B21" s="22" t="s">
        <v>157</v>
      </c>
      <c r="C21" s="23" t="s">
        <v>26</v>
      </c>
      <c r="D21" s="161"/>
      <c r="E21" s="58">
        <v>5</v>
      </c>
      <c r="F21" s="23">
        <v>1</v>
      </c>
      <c r="G21" s="162">
        <v>8</v>
      </c>
      <c r="H21" s="139">
        <f t="shared" si="0"/>
        <v>0</v>
      </c>
      <c r="I21" s="139">
        <f t="shared" si="1"/>
        <v>0</v>
      </c>
      <c r="J21" s="139">
        <f t="shared" si="3"/>
        <v>0</v>
      </c>
      <c r="K21" s="44"/>
      <c r="L21" s="4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154" customFormat="1">
      <c r="A22" s="16"/>
      <c r="B22" s="17" t="s">
        <v>38</v>
      </c>
      <c r="C22" s="47"/>
      <c r="D22" s="48"/>
      <c r="E22" s="49"/>
      <c r="F22" s="4"/>
      <c r="G22" s="50"/>
      <c r="H22" s="143"/>
      <c r="I22" s="143"/>
      <c r="J22" s="143"/>
      <c r="K22" s="46"/>
      <c r="L22" s="46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</row>
    <row r="23" spans="1:255" s="154" customFormat="1">
      <c r="A23" s="51">
        <v>13</v>
      </c>
      <c r="B23" s="52" t="s">
        <v>39</v>
      </c>
      <c r="C23" s="34" t="s">
        <v>24</v>
      </c>
      <c r="D23" s="35"/>
      <c r="E23" s="53">
        <v>1996.5</v>
      </c>
      <c r="F23" s="23">
        <v>6</v>
      </c>
      <c r="G23" s="34">
        <v>8</v>
      </c>
      <c r="H23" s="141">
        <f t="shared" ref="H23:H29" si="4">ROUND(D23*E23*F23,2)</f>
        <v>0</v>
      </c>
      <c r="I23" s="141">
        <f t="shared" si="1"/>
        <v>0</v>
      </c>
      <c r="J23" s="141">
        <f t="shared" si="2"/>
        <v>0</v>
      </c>
      <c r="K23" s="46"/>
      <c r="L23" s="46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</row>
    <row r="24" spans="1:255" s="154" customFormat="1" ht="30">
      <c r="A24" s="51">
        <v>14</v>
      </c>
      <c r="B24" s="52" t="s">
        <v>150</v>
      </c>
      <c r="C24" s="34" t="s">
        <v>24</v>
      </c>
      <c r="D24" s="35"/>
      <c r="E24" s="53">
        <v>471.57</v>
      </c>
      <c r="F24" s="23">
        <v>4</v>
      </c>
      <c r="G24" s="34">
        <v>8</v>
      </c>
      <c r="H24" s="141">
        <f t="shared" si="4"/>
        <v>0</v>
      </c>
      <c r="I24" s="141">
        <f t="shared" si="1"/>
        <v>0</v>
      </c>
      <c r="J24" s="141">
        <f t="shared" si="2"/>
        <v>0</v>
      </c>
      <c r="K24" s="46"/>
      <c r="L24" s="46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</row>
    <row r="25" spans="1:255" s="154" customFormat="1" ht="30">
      <c r="A25" s="51">
        <v>15</v>
      </c>
      <c r="B25" s="52" t="s">
        <v>140</v>
      </c>
      <c r="C25" s="34" t="s">
        <v>137</v>
      </c>
      <c r="D25" s="35"/>
      <c r="E25" s="53">
        <v>37.75</v>
      </c>
      <c r="F25" s="23">
        <v>8</v>
      </c>
      <c r="G25" s="34">
        <v>8</v>
      </c>
      <c r="H25" s="141">
        <f t="shared" si="4"/>
        <v>0</v>
      </c>
      <c r="I25" s="141">
        <f t="shared" si="1"/>
        <v>0</v>
      </c>
      <c r="J25" s="141">
        <f t="shared" si="2"/>
        <v>0</v>
      </c>
      <c r="K25" s="26"/>
      <c r="L25" s="26"/>
    </row>
    <row r="26" spans="1:255" s="154" customFormat="1" ht="21" customHeight="1">
      <c r="A26" s="51">
        <v>16</v>
      </c>
      <c r="B26" s="52" t="s">
        <v>40</v>
      </c>
      <c r="C26" s="34" t="s">
        <v>24</v>
      </c>
      <c r="D26" s="35"/>
      <c r="E26" s="53">
        <v>370.04</v>
      </c>
      <c r="F26" s="23">
        <v>1</v>
      </c>
      <c r="G26" s="34">
        <v>8</v>
      </c>
      <c r="H26" s="141">
        <f t="shared" si="4"/>
        <v>0</v>
      </c>
      <c r="I26" s="141">
        <f t="shared" si="1"/>
        <v>0</v>
      </c>
      <c r="J26" s="141">
        <f t="shared" si="2"/>
        <v>0</v>
      </c>
      <c r="K26" s="26"/>
      <c r="L26" s="26"/>
    </row>
    <row r="27" spans="1:255" s="154" customFormat="1" ht="21" customHeight="1">
      <c r="A27" s="51">
        <v>17</v>
      </c>
      <c r="B27" s="54" t="s">
        <v>41</v>
      </c>
      <c r="C27" s="23" t="s">
        <v>24</v>
      </c>
      <c r="D27" s="24"/>
      <c r="E27" s="28">
        <v>30</v>
      </c>
      <c r="F27" s="23">
        <v>1</v>
      </c>
      <c r="G27" s="23">
        <v>8</v>
      </c>
      <c r="H27" s="139">
        <f t="shared" si="4"/>
        <v>0</v>
      </c>
      <c r="I27" s="139">
        <f t="shared" si="1"/>
        <v>0</v>
      </c>
      <c r="J27" s="139">
        <f t="shared" si="2"/>
        <v>0</v>
      </c>
      <c r="K27" s="26"/>
      <c r="L27" s="26"/>
    </row>
    <row r="28" spans="1:255" s="154" customFormat="1" ht="30">
      <c r="A28" s="51">
        <v>18</v>
      </c>
      <c r="B28" s="55" t="s">
        <v>42</v>
      </c>
      <c r="C28" s="23" t="s">
        <v>24</v>
      </c>
      <c r="D28" s="24"/>
      <c r="E28" s="28">
        <v>1700</v>
      </c>
      <c r="F28" s="23">
        <v>1</v>
      </c>
      <c r="G28" s="23">
        <v>8</v>
      </c>
      <c r="H28" s="139">
        <f t="shared" si="4"/>
        <v>0</v>
      </c>
      <c r="I28" s="139">
        <f t="shared" si="1"/>
        <v>0</v>
      </c>
      <c r="J28" s="139">
        <f t="shared" si="2"/>
        <v>0</v>
      </c>
      <c r="K28" s="56"/>
      <c r="L28" s="5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154" customFormat="1" ht="34.5" customHeight="1">
      <c r="A29" s="51">
        <v>19</v>
      </c>
      <c r="B29" s="54" t="s">
        <v>43</v>
      </c>
      <c r="C29" s="23" t="s">
        <v>24</v>
      </c>
      <c r="D29" s="24"/>
      <c r="E29" s="53">
        <v>2468.0700000000002</v>
      </c>
      <c r="F29" s="23">
        <v>1</v>
      </c>
      <c r="G29" s="23">
        <v>8</v>
      </c>
      <c r="H29" s="139">
        <f t="shared" si="4"/>
        <v>0</v>
      </c>
      <c r="I29" s="139">
        <f t="shared" si="1"/>
        <v>0</v>
      </c>
      <c r="J29" s="139">
        <f t="shared" si="2"/>
        <v>0</v>
      </c>
      <c r="K29" s="59"/>
      <c r="L29" s="59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</row>
    <row r="30" spans="1:255" s="154" customFormat="1">
      <c r="A30" s="16"/>
      <c r="B30" s="17" t="s">
        <v>44</v>
      </c>
      <c r="C30" s="60"/>
      <c r="D30" s="48"/>
      <c r="E30" s="61"/>
      <c r="F30" s="4"/>
      <c r="G30" s="62"/>
      <c r="H30" s="143"/>
      <c r="I30" s="143"/>
      <c r="J30" s="143"/>
      <c r="K30" s="26"/>
      <c r="L30" s="26"/>
    </row>
    <row r="31" spans="1:255" s="154" customFormat="1" ht="18" customHeight="1">
      <c r="A31" s="21">
        <v>20</v>
      </c>
      <c r="B31" s="54" t="s">
        <v>45</v>
      </c>
      <c r="C31" s="23" t="s">
        <v>46</v>
      </c>
      <c r="D31" s="28"/>
      <c r="E31" s="28">
        <v>10</v>
      </c>
      <c r="F31" s="23">
        <v>1</v>
      </c>
      <c r="G31" s="23">
        <v>8</v>
      </c>
      <c r="H31" s="139">
        <f>ROUND(D31*E31*F31,2)</f>
        <v>0</v>
      </c>
      <c r="I31" s="139">
        <f t="shared" si="1"/>
        <v>0</v>
      </c>
      <c r="J31" s="139">
        <f t="shared" si="2"/>
        <v>0</v>
      </c>
      <c r="K31" s="26"/>
      <c r="L31" s="26"/>
    </row>
    <row r="32" spans="1:255" s="154" customFormat="1" ht="30">
      <c r="A32" s="21">
        <v>21</v>
      </c>
      <c r="B32" s="63" t="s">
        <v>47</v>
      </c>
      <c r="C32" s="43" t="s">
        <v>26</v>
      </c>
      <c r="D32" s="41"/>
      <c r="E32" s="28">
        <v>50</v>
      </c>
      <c r="F32" s="23">
        <v>1</v>
      </c>
      <c r="G32" s="23">
        <v>8</v>
      </c>
      <c r="H32" s="139">
        <f>ROUND(D32*E32*F32,2)</f>
        <v>0</v>
      </c>
      <c r="I32" s="139">
        <f t="shared" si="1"/>
        <v>0</v>
      </c>
      <c r="J32" s="139">
        <f t="shared" si="2"/>
        <v>0</v>
      </c>
      <c r="K32" s="56"/>
      <c r="L32" s="5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154" customFormat="1">
      <c r="A33" s="21">
        <v>22</v>
      </c>
      <c r="B33" s="22" t="s">
        <v>48</v>
      </c>
      <c r="C33" s="23" t="s">
        <v>137</v>
      </c>
      <c r="D33" s="24"/>
      <c r="E33" s="58">
        <v>7.75</v>
      </c>
      <c r="F33" s="23">
        <v>9</v>
      </c>
      <c r="G33" s="23">
        <v>8</v>
      </c>
      <c r="H33" s="139">
        <f>ROUND(D33*E33*F33,2)</f>
        <v>0</v>
      </c>
      <c r="I33" s="139">
        <f t="shared" si="1"/>
        <v>0</v>
      </c>
      <c r="J33" s="139">
        <f t="shared" si="2"/>
        <v>0</v>
      </c>
      <c r="K33" s="26"/>
      <c r="L33" s="26"/>
    </row>
    <row r="34" spans="1:255" s="154" customFormat="1">
      <c r="A34" s="16"/>
      <c r="B34" s="17" t="s">
        <v>49</v>
      </c>
      <c r="C34" s="60"/>
      <c r="D34" s="48"/>
      <c r="E34" s="61"/>
      <c r="F34" s="4"/>
      <c r="G34" s="62"/>
      <c r="H34" s="143"/>
      <c r="I34" s="143"/>
      <c r="J34" s="143"/>
      <c r="K34" s="26"/>
      <c r="L34" s="26"/>
    </row>
    <row r="35" spans="1:255" s="154" customFormat="1" ht="18" customHeight="1">
      <c r="A35" s="21">
        <v>23</v>
      </c>
      <c r="B35" s="54" t="s">
        <v>50</v>
      </c>
      <c r="C35" s="23" t="s">
        <v>26</v>
      </c>
      <c r="D35" s="24"/>
      <c r="E35" s="28">
        <v>600</v>
      </c>
      <c r="F35" s="23">
        <v>1</v>
      </c>
      <c r="G35" s="23">
        <v>8</v>
      </c>
      <c r="H35" s="139">
        <f t="shared" ref="H35:H42" si="5">ROUND(D35*E35*F35,2)</f>
        <v>0</v>
      </c>
      <c r="I35" s="139">
        <f t="shared" si="1"/>
        <v>0</v>
      </c>
      <c r="J35" s="139">
        <f t="shared" si="2"/>
        <v>0</v>
      </c>
      <c r="K35" s="26"/>
      <c r="L35" s="26"/>
    </row>
    <row r="36" spans="1:255" s="154" customFormat="1" ht="31.5" customHeight="1">
      <c r="A36" s="21">
        <v>24</v>
      </c>
      <c r="B36" s="54" t="s">
        <v>51</v>
      </c>
      <c r="C36" s="23" t="s">
        <v>24</v>
      </c>
      <c r="D36" s="24"/>
      <c r="E36" s="28">
        <v>6.39</v>
      </c>
      <c r="F36" s="23">
        <v>5</v>
      </c>
      <c r="G36" s="23">
        <v>8</v>
      </c>
      <c r="H36" s="139">
        <f t="shared" si="5"/>
        <v>0</v>
      </c>
      <c r="I36" s="139">
        <f t="shared" si="1"/>
        <v>0</v>
      </c>
      <c r="J36" s="139">
        <f t="shared" si="2"/>
        <v>0</v>
      </c>
      <c r="K36" s="26"/>
      <c r="L36" s="26"/>
    </row>
    <row r="37" spans="1:255" s="154" customFormat="1" ht="18.75" customHeight="1">
      <c r="A37" s="21">
        <v>25</v>
      </c>
      <c r="B37" s="54" t="s">
        <v>52</v>
      </c>
      <c r="C37" s="23" t="s">
        <v>24</v>
      </c>
      <c r="D37" s="24"/>
      <c r="E37" s="28">
        <v>7.89</v>
      </c>
      <c r="F37" s="23">
        <v>1</v>
      </c>
      <c r="G37" s="23">
        <v>8</v>
      </c>
      <c r="H37" s="139">
        <f t="shared" si="5"/>
        <v>0</v>
      </c>
      <c r="I37" s="139">
        <f t="shared" si="1"/>
        <v>0</v>
      </c>
      <c r="J37" s="139">
        <f t="shared" si="2"/>
        <v>0</v>
      </c>
      <c r="K37" s="26"/>
      <c r="L37" s="26"/>
    </row>
    <row r="38" spans="1:255" s="154" customFormat="1" ht="45">
      <c r="A38" s="21">
        <v>26</v>
      </c>
      <c r="B38" s="55" t="s">
        <v>53</v>
      </c>
      <c r="C38" s="64" t="s">
        <v>24</v>
      </c>
      <c r="D38" s="65"/>
      <c r="E38" s="28">
        <v>10</v>
      </c>
      <c r="F38" s="23">
        <v>1</v>
      </c>
      <c r="G38" s="23">
        <v>8</v>
      </c>
      <c r="H38" s="139">
        <f t="shared" si="5"/>
        <v>0</v>
      </c>
      <c r="I38" s="139">
        <f t="shared" si="1"/>
        <v>0</v>
      </c>
      <c r="J38" s="139">
        <f t="shared" si="2"/>
        <v>0</v>
      </c>
      <c r="K38" s="26"/>
      <c r="L38" s="26"/>
    </row>
    <row r="39" spans="1:255" s="154" customFormat="1" ht="33" customHeight="1">
      <c r="A39" s="21">
        <v>27</v>
      </c>
      <c r="B39" s="54" t="s">
        <v>54</v>
      </c>
      <c r="C39" s="23" t="s">
        <v>24</v>
      </c>
      <c r="D39" s="24"/>
      <c r="E39" s="28">
        <v>225.33</v>
      </c>
      <c r="F39" s="23">
        <v>5</v>
      </c>
      <c r="G39" s="23">
        <v>8</v>
      </c>
      <c r="H39" s="139">
        <f t="shared" si="5"/>
        <v>0</v>
      </c>
      <c r="I39" s="139">
        <f t="shared" si="1"/>
        <v>0</v>
      </c>
      <c r="J39" s="139">
        <f t="shared" si="2"/>
        <v>0</v>
      </c>
      <c r="K39" s="26"/>
      <c r="L39" s="26"/>
    </row>
    <row r="40" spans="1:255" s="154" customFormat="1" ht="30">
      <c r="A40" s="21">
        <v>28</v>
      </c>
      <c r="B40" s="54" t="s">
        <v>55</v>
      </c>
      <c r="C40" s="23" t="s">
        <v>46</v>
      </c>
      <c r="D40" s="24"/>
      <c r="E40" s="28">
        <v>100</v>
      </c>
      <c r="F40" s="23">
        <v>1</v>
      </c>
      <c r="G40" s="23">
        <v>8</v>
      </c>
      <c r="H40" s="139">
        <f t="shared" si="5"/>
        <v>0</v>
      </c>
      <c r="I40" s="139">
        <f t="shared" si="1"/>
        <v>0</v>
      </c>
      <c r="J40" s="139">
        <f t="shared" si="2"/>
        <v>0</v>
      </c>
      <c r="K40" s="26"/>
      <c r="L40" s="26"/>
    </row>
    <row r="41" spans="1:255" s="154" customFormat="1" ht="31.5" customHeight="1">
      <c r="A41" s="21">
        <v>29</v>
      </c>
      <c r="B41" s="22" t="s">
        <v>56</v>
      </c>
      <c r="C41" s="23" t="s">
        <v>26</v>
      </c>
      <c r="D41" s="24"/>
      <c r="E41" s="28">
        <v>200</v>
      </c>
      <c r="F41" s="23">
        <v>1</v>
      </c>
      <c r="G41" s="23">
        <v>8</v>
      </c>
      <c r="H41" s="139">
        <f t="shared" si="5"/>
        <v>0</v>
      </c>
      <c r="I41" s="139">
        <f t="shared" si="1"/>
        <v>0</v>
      </c>
      <c r="J41" s="139">
        <f t="shared" si="2"/>
        <v>0</v>
      </c>
      <c r="K41" s="26"/>
      <c r="L41" s="26"/>
    </row>
    <row r="42" spans="1:255" s="154" customFormat="1" ht="32.25" customHeight="1">
      <c r="A42" s="21">
        <v>30</v>
      </c>
      <c r="B42" s="54" t="s">
        <v>57</v>
      </c>
      <c r="C42" s="23" t="s">
        <v>26</v>
      </c>
      <c r="D42" s="24"/>
      <c r="E42" s="28">
        <v>100</v>
      </c>
      <c r="F42" s="23">
        <v>1</v>
      </c>
      <c r="G42" s="23">
        <v>8</v>
      </c>
      <c r="H42" s="139">
        <f t="shared" si="5"/>
        <v>0</v>
      </c>
      <c r="I42" s="139">
        <f t="shared" si="1"/>
        <v>0</v>
      </c>
      <c r="J42" s="139">
        <f t="shared" si="2"/>
        <v>0</v>
      </c>
      <c r="K42" s="66"/>
      <c r="L42" s="6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154" customFormat="1" ht="20.25" customHeight="1">
      <c r="A43" s="21">
        <v>31</v>
      </c>
      <c r="B43" s="54" t="s">
        <v>58</v>
      </c>
      <c r="C43" s="23" t="s">
        <v>26</v>
      </c>
      <c r="D43" s="24"/>
      <c r="E43" s="28">
        <v>7</v>
      </c>
      <c r="F43" s="23">
        <v>1</v>
      </c>
      <c r="G43" s="23">
        <v>8</v>
      </c>
      <c r="H43" s="139">
        <f>ROUND(D43*E43*F43,2)</f>
        <v>0</v>
      </c>
      <c r="I43" s="139">
        <f>ROUND(H43*G43/100,2)</f>
        <v>0</v>
      </c>
      <c r="J43" s="139">
        <f>ROUND(H43+H43*G43/100,2)</f>
        <v>0</v>
      </c>
      <c r="K43" s="46"/>
      <c r="L43" s="46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</row>
    <row r="44" spans="1:255" s="154" customFormat="1" ht="30" customHeight="1">
      <c r="A44" s="16"/>
      <c r="B44" s="67" t="s">
        <v>59</v>
      </c>
      <c r="C44" s="60"/>
      <c r="D44" s="48"/>
      <c r="E44" s="61"/>
      <c r="F44" s="4"/>
      <c r="G44" s="62"/>
      <c r="H44" s="143"/>
      <c r="I44" s="143"/>
      <c r="J44" s="143"/>
      <c r="K44" s="46"/>
      <c r="L44" s="46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</row>
    <row r="45" spans="1:255" s="154" customFormat="1">
      <c r="A45" s="51">
        <v>32</v>
      </c>
      <c r="B45" s="54" t="s">
        <v>60</v>
      </c>
      <c r="C45" s="34" t="s">
        <v>24</v>
      </c>
      <c r="D45" s="35"/>
      <c r="E45" s="68">
        <v>36.31</v>
      </c>
      <c r="F45" s="34">
        <v>9</v>
      </c>
      <c r="G45" s="34">
        <v>8</v>
      </c>
      <c r="H45" s="141">
        <f>ROUND(D45*E45*F45,2)</f>
        <v>0</v>
      </c>
      <c r="I45" s="141">
        <f t="shared" ref="I45:I75" si="6">ROUND(H45*G45/100,2)</f>
        <v>0</v>
      </c>
      <c r="J45" s="141">
        <f>ROUND(H45+H45*G45/100,2)</f>
        <v>0</v>
      </c>
      <c r="K45" s="69"/>
      <c r="L45" s="69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</row>
    <row r="46" spans="1:255" s="154" customFormat="1" ht="20.25" customHeight="1">
      <c r="A46" s="51">
        <v>33</v>
      </c>
      <c r="B46" s="70" t="s">
        <v>61</v>
      </c>
      <c r="C46" s="34" t="s">
        <v>46</v>
      </c>
      <c r="D46" s="35"/>
      <c r="E46" s="36">
        <v>20</v>
      </c>
      <c r="F46" s="34">
        <v>1</v>
      </c>
      <c r="G46" s="34">
        <v>8</v>
      </c>
      <c r="H46" s="141">
        <f>ROUND(D46*E46*F46,2)</f>
        <v>0</v>
      </c>
      <c r="I46" s="141">
        <f t="shared" si="6"/>
        <v>0</v>
      </c>
      <c r="J46" s="141">
        <f>ROUND(H46+H46*G46/100,2)</f>
        <v>0</v>
      </c>
      <c r="K46" s="26"/>
      <c r="L46" s="26"/>
    </row>
    <row r="47" spans="1:255" s="154" customFormat="1">
      <c r="A47" s="51">
        <v>34</v>
      </c>
      <c r="B47" s="71" t="s">
        <v>62</v>
      </c>
      <c r="C47" s="72"/>
      <c r="D47" s="35"/>
      <c r="E47" s="73"/>
      <c r="F47" s="34"/>
      <c r="G47" s="72"/>
      <c r="H47" s="141"/>
      <c r="I47" s="141"/>
      <c r="J47" s="141"/>
      <c r="K47" s="26"/>
      <c r="L47" s="26"/>
    </row>
    <row r="48" spans="1:255" s="154" customFormat="1" ht="16.5">
      <c r="A48" s="21" t="s">
        <v>63</v>
      </c>
      <c r="B48" s="22" t="s">
        <v>64</v>
      </c>
      <c r="C48" s="23" t="s">
        <v>46</v>
      </c>
      <c r="D48" s="24"/>
      <c r="E48" s="28">
        <v>200</v>
      </c>
      <c r="F48" s="23">
        <v>1</v>
      </c>
      <c r="G48" s="23">
        <v>8</v>
      </c>
      <c r="H48" s="139">
        <f>ROUND(D48*E48*F48,2)</f>
        <v>0</v>
      </c>
      <c r="I48" s="139">
        <f t="shared" si="6"/>
        <v>0</v>
      </c>
      <c r="J48" s="139">
        <f>ROUND(H48+H48*G48/100,2)</f>
        <v>0</v>
      </c>
      <c r="K48" s="56"/>
      <c r="L48" s="56"/>
    </row>
    <row r="49" spans="1:255" s="154" customFormat="1" ht="22.5" customHeight="1">
      <c r="A49" s="21" t="s">
        <v>65</v>
      </c>
      <c r="B49" s="22" t="s">
        <v>66</v>
      </c>
      <c r="C49" s="23" t="s">
        <v>46</v>
      </c>
      <c r="D49" s="24"/>
      <c r="E49" s="28">
        <v>100</v>
      </c>
      <c r="F49" s="23">
        <v>1</v>
      </c>
      <c r="G49" s="23">
        <v>8</v>
      </c>
      <c r="H49" s="139">
        <f>ROUND(D49*E49*F49,2)</f>
        <v>0</v>
      </c>
      <c r="I49" s="139">
        <f t="shared" si="6"/>
        <v>0</v>
      </c>
      <c r="J49" s="139">
        <f>ROUND(H49+H49*G49/100,2)</f>
        <v>0</v>
      </c>
      <c r="K49" s="26"/>
      <c r="L49" s="26"/>
    </row>
    <row r="50" spans="1:255" s="154" customFormat="1" ht="18.75" customHeight="1">
      <c r="A50" s="16"/>
      <c r="B50" s="17" t="s">
        <v>67</v>
      </c>
      <c r="C50" s="60"/>
      <c r="D50" s="48"/>
      <c r="E50" s="61"/>
      <c r="F50" s="74"/>
      <c r="G50" s="60"/>
      <c r="H50" s="143"/>
      <c r="I50" s="143"/>
      <c r="J50" s="143"/>
      <c r="K50" s="26"/>
      <c r="L50" s="26"/>
    </row>
    <row r="51" spans="1:255" s="154" customFormat="1" ht="30" customHeight="1">
      <c r="A51" s="21">
        <v>35</v>
      </c>
      <c r="B51" s="55" t="s">
        <v>68</v>
      </c>
      <c r="C51" s="64" t="s">
        <v>46</v>
      </c>
      <c r="D51" s="65"/>
      <c r="E51" s="75">
        <v>86</v>
      </c>
      <c r="F51" s="76">
        <v>1</v>
      </c>
      <c r="G51" s="64">
        <v>8</v>
      </c>
      <c r="H51" s="139">
        <f>ROUND(D51*E51*F51,2)</f>
        <v>0</v>
      </c>
      <c r="I51" s="139">
        <f>ROUND(H51*G51/100,2)</f>
        <v>0</v>
      </c>
      <c r="J51" s="139">
        <f>ROUND(H51+H51*G51/100,2)</f>
        <v>0</v>
      </c>
      <c r="K51" s="26"/>
      <c r="L51" s="26"/>
    </row>
    <row r="52" spans="1:255" s="154" customFormat="1" ht="34.5" customHeight="1">
      <c r="A52" s="21" t="s">
        <v>69</v>
      </c>
      <c r="B52" s="55" t="s">
        <v>70</v>
      </c>
      <c r="C52" s="64" t="s">
        <v>71</v>
      </c>
      <c r="D52" s="65"/>
      <c r="E52" s="75">
        <v>86</v>
      </c>
      <c r="F52" s="76">
        <v>1</v>
      </c>
      <c r="G52" s="64">
        <v>8</v>
      </c>
      <c r="H52" s="139">
        <f>ROUND(D52*E52*F52,2)</f>
        <v>0</v>
      </c>
      <c r="I52" s="139">
        <f t="shared" si="6"/>
        <v>0</v>
      </c>
      <c r="J52" s="139">
        <f>ROUND(H52+H52*G52/100,2)</f>
        <v>0</v>
      </c>
      <c r="K52" s="26"/>
      <c r="L52" s="26"/>
    </row>
    <row r="53" spans="1:255" s="154" customFormat="1" ht="30.75" customHeight="1">
      <c r="A53" s="21">
        <v>36</v>
      </c>
      <c r="B53" s="77" t="s">
        <v>72</v>
      </c>
      <c r="C53" s="64" t="s">
        <v>46</v>
      </c>
      <c r="D53" s="65"/>
      <c r="E53" s="75">
        <v>86</v>
      </c>
      <c r="F53" s="76">
        <v>2</v>
      </c>
      <c r="G53" s="64">
        <v>8</v>
      </c>
      <c r="H53" s="139">
        <f>ROUND(D53*E53*F53,2)</f>
        <v>0</v>
      </c>
      <c r="I53" s="139">
        <f t="shared" si="6"/>
        <v>0</v>
      </c>
      <c r="J53" s="139">
        <f>ROUND(H53+H53*G53/100,2)</f>
        <v>0</v>
      </c>
      <c r="K53" s="66"/>
      <c r="L53" s="6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s="154" customFormat="1" ht="30.75" customHeight="1">
      <c r="A54" s="21" t="s">
        <v>146</v>
      </c>
      <c r="B54" s="157" t="s">
        <v>145</v>
      </c>
      <c r="C54" s="64" t="s">
        <v>144</v>
      </c>
      <c r="D54" s="65"/>
      <c r="E54" s="75">
        <v>100</v>
      </c>
      <c r="F54" s="76">
        <v>1</v>
      </c>
      <c r="G54" s="64">
        <v>8</v>
      </c>
      <c r="H54" s="139">
        <f>ROUND(D54*E54*F54,2)</f>
        <v>0</v>
      </c>
      <c r="I54" s="139">
        <f>ROUND(H54*G54/100,2)</f>
        <v>0</v>
      </c>
      <c r="J54" s="139">
        <f>ROUND(H54+H54*G54/100,2)</f>
        <v>0</v>
      </c>
      <c r="K54" s="66"/>
      <c r="L54" s="66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s="154" customFormat="1" ht="60">
      <c r="A55" s="21" t="s">
        <v>146</v>
      </c>
      <c r="B55" s="157" t="s">
        <v>147</v>
      </c>
      <c r="C55" s="64" t="s">
        <v>26</v>
      </c>
      <c r="D55" s="65"/>
      <c r="E55" s="75">
        <v>300</v>
      </c>
      <c r="F55" s="76">
        <v>1</v>
      </c>
      <c r="G55" s="64">
        <v>8</v>
      </c>
      <c r="H55" s="139">
        <f>ROUND(D55*E55*F55,2)</f>
        <v>0</v>
      </c>
      <c r="I55" s="139">
        <f>ROUND(H55*G55/100,2)</f>
        <v>0</v>
      </c>
      <c r="J55" s="139">
        <f>ROUND(H55+H55*G55/100,2)</f>
        <v>0</v>
      </c>
      <c r="K55" s="66"/>
      <c r="L55" s="66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s="154" customFormat="1" ht="17.25" customHeight="1">
      <c r="A56" s="16"/>
      <c r="B56" s="67" t="s">
        <v>73</v>
      </c>
      <c r="C56" s="60"/>
      <c r="D56" s="48"/>
      <c r="E56" s="61"/>
      <c r="F56" s="4"/>
      <c r="G56" s="62"/>
      <c r="H56" s="143"/>
      <c r="I56" s="143"/>
      <c r="J56" s="143"/>
      <c r="K56" s="46"/>
      <c r="L56" s="46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</row>
    <row r="57" spans="1:255" s="154" customFormat="1" ht="33" customHeight="1">
      <c r="A57" s="51">
        <v>38</v>
      </c>
      <c r="B57" s="63" t="s">
        <v>74</v>
      </c>
      <c r="C57" s="43" t="s">
        <v>46</v>
      </c>
      <c r="D57" s="41"/>
      <c r="E57" s="36">
        <v>147</v>
      </c>
      <c r="F57" s="34">
        <v>1</v>
      </c>
      <c r="G57" s="34">
        <v>8</v>
      </c>
      <c r="H57" s="141">
        <f t="shared" ref="H57:H65" si="7">ROUND(D57*E57*F57,2)</f>
        <v>0</v>
      </c>
      <c r="I57" s="141">
        <f t="shared" si="6"/>
        <v>0</v>
      </c>
      <c r="J57" s="141">
        <f>ROUND(H57+H57*G57/100,2)</f>
        <v>0</v>
      </c>
      <c r="K57" s="46"/>
      <c r="L57" s="46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</row>
    <row r="58" spans="1:255" s="154" customFormat="1" ht="31.5" customHeight="1">
      <c r="A58" s="51">
        <v>39</v>
      </c>
      <c r="B58" s="63" t="s">
        <v>143</v>
      </c>
      <c r="C58" s="43" t="s">
        <v>46</v>
      </c>
      <c r="D58" s="41"/>
      <c r="E58" s="36">
        <v>233</v>
      </c>
      <c r="F58" s="34">
        <v>1</v>
      </c>
      <c r="G58" s="34">
        <v>8</v>
      </c>
      <c r="H58" s="141">
        <f t="shared" si="7"/>
        <v>0</v>
      </c>
      <c r="I58" s="141">
        <f t="shared" si="6"/>
        <v>0</v>
      </c>
      <c r="J58" s="141">
        <f>ROUND(H58+H58*G58/100,2)</f>
        <v>0</v>
      </c>
      <c r="K58" s="46"/>
      <c r="L58" s="46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</row>
    <row r="59" spans="1:255" s="154" customFormat="1" ht="31.5" customHeight="1">
      <c r="A59" s="51">
        <v>40</v>
      </c>
      <c r="B59" s="63" t="s">
        <v>75</v>
      </c>
      <c r="C59" s="43" t="s">
        <v>46</v>
      </c>
      <c r="D59" s="41"/>
      <c r="E59" s="36">
        <v>3</v>
      </c>
      <c r="F59" s="34">
        <v>1</v>
      </c>
      <c r="G59" s="34">
        <v>8</v>
      </c>
      <c r="H59" s="141">
        <f t="shared" si="7"/>
        <v>0</v>
      </c>
      <c r="I59" s="141">
        <f t="shared" si="6"/>
        <v>0</v>
      </c>
      <c r="J59" s="141">
        <f>ROUND(H59+H59*G59/100,2)</f>
        <v>0</v>
      </c>
      <c r="K59" s="46"/>
      <c r="L59" s="46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  <row r="60" spans="1:255" s="154" customFormat="1" ht="30.75" customHeight="1">
      <c r="A60" s="51">
        <v>41</v>
      </c>
      <c r="B60" s="63" t="s">
        <v>76</v>
      </c>
      <c r="C60" s="78"/>
      <c r="D60" s="41"/>
      <c r="E60" s="36"/>
      <c r="F60" s="34"/>
      <c r="G60" s="34"/>
      <c r="H60" s="141"/>
      <c r="I60" s="141"/>
      <c r="J60" s="141"/>
      <c r="K60" s="46"/>
      <c r="L60" s="46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</row>
    <row r="61" spans="1:255" s="154" customFormat="1" ht="29.25" customHeight="1">
      <c r="A61" s="51" t="s">
        <v>77</v>
      </c>
      <c r="B61" s="63" t="s">
        <v>78</v>
      </c>
      <c r="C61" s="43" t="s">
        <v>46</v>
      </c>
      <c r="D61" s="41"/>
      <c r="E61" s="36">
        <v>147</v>
      </c>
      <c r="F61" s="34">
        <v>1</v>
      </c>
      <c r="G61" s="34">
        <v>8</v>
      </c>
      <c r="H61" s="141">
        <f t="shared" si="7"/>
        <v>0</v>
      </c>
      <c r="I61" s="141">
        <f>ROUND(H61*G61/100,2)</f>
        <v>0</v>
      </c>
      <c r="J61" s="141">
        <f>ROUND(H61+H61*G61/100,2)</f>
        <v>0</v>
      </c>
      <c r="K61" s="80"/>
      <c r="L61" s="80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79"/>
      <c r="GE61" s="79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  <c r="GX61" s="79"/>
      <c r="GY61" s="79"/>
      <c r="GZ61" s="79"/>
      <c r="HA61" s="79"/>
      <c r="HB61" s="79"/>
      <c r="HC61" s="79"/>
      <c r="HD61" s="79"/>
      <c r="HE61" s="79"/>
      <c r="HF61" s="79"/>
      <c r="HG61" s="79"/>
      <c r="HH61" s="79"/>
      <c r="HI61" s="79"/>
      <c r="HJ61" s="79"/>
      <c r="HK61" s="79"/>
      <c r="HL61" s="79"/>
      <c r="HM61" s="79"/>
      <c r="HN61" s="79"/>
      <c r="HO61" s="79"/>
      <c r="HP61" s="79"/>
      <c r="HQ61" s="79"/>
      <c r="HR61" s="79"/>
      <c r="HS61" s="79"/>
      <c r="HT61" s="79"/>
      <c r="HU61" s="79"/>
      <c r="HV61" s="79"/>
      <c r="HW61" s="79"/>
      <c r="HX61" s="79"/>
      <c r="HY61" s="79"/>
      <c r="HZ61" s="79"/>
      <c r="IA61" s="79"/>
      <c r="IB61" s="79"/>
      <c r="IC61" s="79"/>
      <c r="ID61" s="79"/>
      <c r="IE61" s="79"/>
      <c r="IF61" s="79"/>
      <c r="IG61" s="79"/>
      <c r="IH61" s="79"/>
      <c r="II61" s="79"/>
      <c r="IJ61" s="79"/>
      <c r="IK61" s="79"/>
      <c r="IL61" s="79"/>
      <c r="IM61" s="79"/>
      <c r="IN61" s="79"/>
      <c r="IO61" s="79"/>
      <c r="IP61" s="79"/>
      <c r="IQ61" s="79"/>
      <c r="IR61" s="79"/>
      <c r="IS61" s="79"/>
      <c r="IT61" s="79"/>
      <c r="IU61" s="79"/>
    </row>
    <row r="62" spans="1:255" s="154" customFormat="1" ht="32.25" customHeight="1">
      <c r="A62" s="51" t="s">
        <v>79</v>
      </c>
      <c r="B62" s="63" t="s">
        <v>80</v>
      </c>
      <c r="C62" s="43" t="s">
        <v>46</v>
      </c>
      <c r="D62" s="41"/>
      <c r="E62" s="36">
        <v>103</v>
      </c>
      <c r="F62" s="34">
        <v>1</v>
      </c>
      <c r="G62" s="34">
        <v>8</v>
      </c>
      <c r="H62" s="141">
        <f t="shared" si="7"/>
        <v>0</v>
      </c>
      <c r="I62" s="141">
        <f>ROUND(H62*G62/100,2)</f>
        <v>0</v>
      </c>
      <c r="J62" s="141">
        <f>ROUND(H62+H62*G62/100,2)</f>
        <v>0</v>
      </c>
      <c r="K62" s="46"/>
      <c r="L62" s="46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</row>
    <row r="63" spans="1:255" s="154" customFormat="1" ht="33" customHeight="1">
      <c r="A63" s="51" t="s">
        <v>81</v>
      </c>
      <c r="B63" s="63" t="s">
        <v>82</v>
      </c>
      <c r="C63" s="43" t="s">
        <v>46</v>
      </c>
      <c r="D63" s="41"/>
      <c r="E63" s="36">
        <v>130</v>
      </c>
      <c r="F63" s="34">
        <v>1</v>
      </c>
      <c r="G63" s="34">
        <v>8</v>
      </c>
      <c r="H63" s="141">
        <f t="shared" si="7"/>
        <v>0</v>
      </c>
      <c r="I63" s="141">
        <f>ROUND(H63*G63/100,2)</f>
        <v>0</v>
      </c>
      <c r="J63" s="141">
        <f>ROUND(H63+H63*G63/100,2)</f>
        <v>0</v>
      </c>
      <c r="K63" s="46"/>
      <c r="L63" s="46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</row>
    <row r="64" spans="1:255" s="154" customFormat="1" ht="33" customHeight="1">
      <c r="A64" s="51" t="s">
        <v>83</v>
      </c>
      <c r="B64" s="63" t="s">
        <v>84</v>
      </c>
      <c r="C64" s="43" t="s">
        <v>46</v>
      </c>
      <c r="D64" s="41"/>
      <c r="E64" s="36">
        <v>3</v>
      </c>
      <c r="F64" s="34">
        <v>1</v>
      </c>
      <c r="G64" s="34">
        <v>8</v>
      </c>
      <c r="H64" s="141">
        <f t="shared" si="7"/>
        <v>0</v>
      </c>
      <c r="I64" s="141">
        <f>ROUND(H64*G64/100,2)</f>
        <v>0</v>
      </c>
      <c r="J64" s="141">
        <f>ROUND(H64+H64*G64/100,2)</f>
        <v>0</v>
      </c>
      <c r="K64" s="46"/>
      <c r="L64" s="46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</row>
    <row r="65" spans="1:255" s="154" customFormat="1" ht="30.75" customHeight="1">
      <c r="A65" s="51">
        <v>42</v>
      </c>
      <c r="B65" s="63" t="s">
        <v>85</v>
      </c>
      <c r="C65" s="43"/>
      <c r="D65" s="81"/>
      <c r="E65" s="36"/>
      <c r="F65" s="34"/>
      <c r="G65" s="34"/>
      <c r="H65" s="141">
        <f t="shared" si="7"/>
        <v>0</v>
      </c>
      <c r="I65" s="141"/>
      <c r="J65" s="141"/>
      <c r="K65" s="46"/>
      <c r="L65" s="46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</row>
    <row r="66" spans="1:255" s="154" customFormat="1" ht="36" customHeight="1">
      <c r="A66" s="51" t="s">
        <v>86</v>
      </c>
      <c r="B66" s="82" t="s">
        <v>87</v>
      </c>
      <c r="C66" s="43" t="s">
        <v>135</v>
      </c>
      <c r="D66" s="41"/>
      <c r="E66" s="36">
        <v>147</v>
      </c>
      <c r="F66" s="34">
        <v>2</v>
      </c>
      <c r="G66" s="34">
        <v>8</v>
      </c>
      <c r="H66" s="141">
        <f>ROUND(D66*E66*F66,2)</f>
        <v>0</v>
      </c>
      <c r="I66" s="141">
        <f t="shared" si="6"/>
        <v>0</v>
      </c>
      <c r="J66" s="141">
        <f>ROUND(H66+H66*G66/100,2)</f>
        <v>0</v>
      </c>
      <c r="K66" s="46"/>
      <c r="L66" s="46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</row>
    <row r="67" spans="1:255" s="154" customFormat="1" ht="32.25" customHeight="1">
      <c r="A67" s="51" t="s">
        <v>88</v>
      </c>
      <c r="B67" s="82" t="s">
        <v>89</v>
      </c>
      <c r="C67" s="43" t="s">
        <v>135</v>
      </c>
      <c r="D67" s="41"/>
      <c r="E67" s="36">
        <v>233</v>
      </c>
      <c r="F67" s="34">
        <v>5</v>
      </c>
      <c r="G67" s="34">
        <v>8</v>
      </c>
      <c r="H67" s="141">
        <f>ROUND(D67*E67*F67,2)</f>
        <v>0</v>
      </c>
      <c r="I67" s="141">
        <f t="shared" si="6"/>
        <v>0</v>
      </c>
      <c r="J67" s="141">
        <f>ROUND(H67+H67*G67/100,2)</f>
        <v>0</v>
      </c>
      <c r="K67" s="46"/>
      <c r="L67" s="46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</row>
    <row r="68" spans="1:255" s="154" customFormat="1" ht="32.25" customHeight="1">
      <c r="A68" s="51" t="s">
        <v>90</v>
      </c>
      <c r="B68" s="82" t="s">
        <v>91</v>
      </c>
      <c r="C68" s="43" t="s">
        <v>135</v>
      </c>
      <c r="D68" s="41"/>
      <c r="E68" s="36">
        <v>3</v>
      </c>
      <c r="F68" s="34">
        <v>2</v>
      </c>
      <c r="G68" s="34">
        <v>8</v>
      </c>
      <c r="H68" s="141">
        <f>ROUND(D68*E68*F68,2)</f>
        <v>0</v>
      </c>
      <c r="I68" s="141">
        <f t="shared" si="6"/>
        <v>0</v>
      </c>
      <c r="J68" s="141">
        <f>ROUND(H68+H68*G68/100,2)</f>
        <v>0</v>
      </c>
      <c r="K68" s="80"/>
      <c r="L68" s="80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  <c r="FT68" s="79"/>
      <c r="FU68" s="79"/>
      <c r="FV68" s="79"/>
      <c r="FW68" s="79"/>
      <c r="FX68" s="79"/>
      <c r="FY68" s="79"/>
      <c r="FZ68" s="79"/>
      <c r="GA68" s="79"/>
      <c r="GB68" s="79"/>
      <c r="GC68" s="79"/>
      <c r="GD68" s="79"/>
      <c r="GE68" s="79"/>
      <c r="GF68" s="79"/>
      <c r="GG68" s="79"/>
      <c r="GH68" s="79"/>
      <c r="GI68" s="79"/>
      <c r="GJ68" s="79"/>
      <c r="GK68" s="79"/>
      <c r="GL68" s="79"/>
      <c r="GM68" s="79"/>
      <c r="GN68" s="79"/>
      <c r="GO68" s="79"/>
      <c r="GP68" s="79"/>
      <c r="GQ68" s="79"/>
      <c r="GR68" s="79"/>
      <c r="GS68" s="79"/>
      <c r="GT68" s="79"/>
      <c r="GU68" s="79"/>
      <c r="GV68" s="79"/>
      <c r="GW68" s="79"/>
      <c r="GX68" s="79"/>
      <c r="GY68" s="79"/>
      <c r="GZ68" s="79"/>
      <c r="HA68" s="79"/>
      <c r="HB68" s="79"/>
      <c r="HC68" s="79"/>
      <c r="HD68" s="79"/>
      <c r="HE68" s="79"/>
      <c r="HF68" s="79"/>
      <c r="HG68" s="79"/>
      <c r="HH68" s="79"/>
      <c r="HI68" s="79"/>
      <c r="HJ68" s="79"/>
      <c r="HK68" s="79"/>
      <c r="HL68" s="79"/>
      <c r="HM68" s="79"/>
      <c r="HN68" s="79"/>
      <c r="HO68" s="79"/>
      <c r="HP68" s="79"/>
      <c r="HQ68" s="79"/>
      <c r="HR68" s="79"/>
      <c r="HS68" s="79"/>
      <c r="HT68" s="79"/>
      <c r="HU68" s="79"/>
      <c r="HV68" s="79"/>
      <c r="HW68" s="79"/>
      <c r="HX68" s="79"/>
      <c r="HY68" s="79"/>
      <c r="HZ68" s="79"/>
      <c r="IA68" s="79"/>
      <c r="IB68" s="79"/>
      <c r="IC68" s="79"/>
      <c r="ID68" s="79"/>
      <c r="IE68" s="79"/>
      <c r="IF68" s="79"/>
      <c r="IG68" s="79"/>
      <c r="IH68" s="79"/>
      <c r="II68" s="79"/>
      <c r="IJ68" s="79"/>
      <c r="IK68" s="79"/>
      <c r="IL68" s="79"/>
      <c r="IM68" s="79"/>
      <c r="IN68" s="79"/>
      <c r="IO68" s="79"/>
      <c r="IP68" s="79"/>
      <c r="IQ68" s="79"/>
      <c r="IR68" s="79"/>
      <c r="IS68" s="79"/>
      <c r="IT68" s="79"/>
      <c r="IU68" s="79"/>
    </row>
    <row r="69" spans="1:255" s="154" customFormat="1" ht="31.5" customHeight="1">
      <c r="A69" s="51">
        <v>43</v>
      </c>
      <c r="B69" s="63" t="s">
        <v>92</v>
      </c>
      <c r="C69" s="43" t="s">
        <v>46</v>
      </c>
      <c r="D69" s="41"/>
      <c r="E69" s="36">
        <v>5.7</v>
      </c>
      <c r="F69" s="34">
        <v>3</v>
      </c>
      <c r="G69" s="34">
        <v>8</v>
      </c>
      <c r="H69" s="141">
        <f>ROUND(D69*E69*F69,2)</f>
        <v>0</v>
      </c>
      <c r="I69" s="141">
        <f t="shared" si="6"/>
        <v>0</v>
      </c>
      <c r="J69" s="141">
        <f>ROUND(H69+H69*G69/100,2)</f>
        <v>0</v>
      </c>
      <c r="K69" s="46"/>
      <c r="L69" s="46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</row>
    <row r="70" spans="1:255" s="154" customFormat="1" ht="28.5" customHeight="1">
      <c r="A70" s="83">
        <v>44</v>
      </c>
      <c r="B70" s="63" t="s">
        <v>93</v>
      </c>
      <c r="C70" s="78"/>
      <c r="D70" s="41"/>
      <c r="E70" s="73"/>
      <c r="F70" s="84"/>
      <c r="G70" s="85"/>
      <c r="H70" s="141"/>
      <c r="I70" s="141"/>
      <c r="J70" s="141"/>
      <c r="K70" s="46"/>
      <c r="L70" s="46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</row>
    <row r="71" spans="1:255" s="154" customFormat="1" ht="33" customHeight="1">
      <c r="A71" s="51" t="s">
        <v>94</v>
      </c>
      <c r="B71" s="63" t="s">
        <v>78</v>
      </c>
      <c r="C71" s="43" t="s">
        <v>46</v>
      </c>
      <c r="D71" s="41"/>
      <c r="E71" s="36">
        <v>5.7</v>
      </c>
      <c r="F71" s="34">
        <v>1</v>
      </c>
      <c r="G71" s="34">
        <v>8</v>
      </c>
      <c r="H71" s="141">
        <f>ROUND(D71*E71*F71,2)</f>
        <v>0</v>
      </c>
      <c r="I71" s="141">
        <f t="shared" si="6"/>
        <v>0</v>
      </c>
      <c r="J71" s="141">
        <f t="shared" ref="J71:J75" si="8">ROUND(H71+H71*G71/100,2)</f>
        <v>0</v>
      </c>
      <c r="K71" s="46"/>
      <c r="L71" s="46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</row>
    <row r="72" spans="1:255" s="154" customFormat="1" ht="36" customHeight="1">
      <c r="A72" s="51" t="s">
        <v>95</v>
      </c>
      <c r="B72" s="63" t="s">
        <v>80</v>
      </c>
      <c r="C72" s="43" t="s">
        <v>46</v>
      </c>
      <c r="D72" s="41"/>
      <c r="E72" s="36">
        <v>5.7</v>
      </c>
      <c r="F72" s="34">
        <v>1</v>
      </c>
      <c r="G72" s="34">
        <v>8</v>
      </c>
      <c r="H72" s="141">
        <f>ROUND(D72*E72*F72,2)</f>
        <v>0</v>
      </c>
      <c r="I72" s="141">
        <f t="shared" si="6"/>
        <v>0</v>
      </c>
      <c r="J72" s="141">
        <f t="shared" si="8"/>
        <v>0</v>
      </c>
      <c r="K72" s="46"/>
      <c r="L72" s="46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</row>
    <row r="73" spans="1:255" s="154" customFormat="1" ht="32.25" customHeight="1">
      <c r="A73" s="51" t="s">
        <v>96</v>
      </c>
      <c r="B73" s="63" t="s">
        <v>97</v>
      </c>
      <c r="C73" s="43" t="s">
        <v>46</v>
      </c>
      <c r="D73" s="41"/>
      <c r="E73" s="36">
        <v>5.7</v>
      </c>
      <c r="F73" s="34">
        <v>1</v>
      </c>
      <c r="G73" s="34">
        <v>8</v>
      </c>
      <c r="H73" s="141">
        <f>ROUND(D73*E73*F73,2)</f>
        <v>0</v>
      </c>
      <c r="I73" s="141">
        <f>ROUND(H73*G73/100,2)</f>
        <v>0</v>
      </c>
      <c r="J73" s="141">
        <f t="shared" si="8"/>
        <v>0</v>
      </c>
      <c r="K73" s="46"/>
      <c r="L73" s="46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</row>
    <row r="74" spans="1:255" s="154" customFormat="1" ht="31.5" customHeight="1">
      <c r="A74" s="51">
        <v>45</v>
      </c>
      <c r="B74" s="63" t="s">
        <v>98</v>
      </c>
      <c r="C74" s="43"/>
      <c r="D74" s="41"/>
      <c r="E74" s="36"/>
      <c r="F74" s="34"/>
      <c r="G74" s="34"/>
      <c r="H74" s="141"/>
      <c r="I74" s="141"/>
      <c r="J74" s="141"/>
      <c r="K74" s="46"/>
      <c r="L74" s="46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</row>
    <row r="75" spans="1:255" s="154" customFormat="1" ht="33" customHeight="1">
      <c r="A75" s="51" t="s">
        <v>99</v>
      </c>
      <c r="B75" s="82" t="s">
        <v>158</v>
      </c>
      <c r="C75" s="43" t="s">
        <v>135</v>
      </c>
      <c r="D75" s="41"/>
      <c r="E75" s="36">
        <v>5.7</v>
      </c>
      <c r="F75" s="34">
        <v>2</v>
      </c>
      <c r="G75" s="34">
        <v>8</v>
      </c>
      <c r="H75" s="141">
        <f>ROUND(D75*E75*F75,2)</f>
        <v>0</v>
      </c>
      <c r="I75" s="141">
        <f t="shared" si="6"/>
        <v>0</v>
      </c>
      <c r="J75" s="141">
        <f t="shared" si="8"/>
        <v>0</v>
      </c>
      <c r="K75" s="46"/>
      <c r="L75" s="46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</row>
    <row r="76" spans="1:255" s="154" customFormat="1" ht="18" customHeight="1">
      <c r="A76" s="86"/>
      <c r="B76" s="87" t="s">
        <v>100</v>
      </c>
      <c r="C76" s="88"/>
      <c r="D76" s="89"/>
      <c r="E76" s="90"/>
      <c r="F76" s="91"/>
      <c r="G76" s="92"/>
      <c r="H76" s="143"/>
      <c r="I76" s="143"/>
      <c r="J76" s="143"/>
      <c r="L76" s="26"/>
    </row>
    <row r="77" spans="1:255" s="154" customFormat="1" ht="75">
      <c r="A77" s="93">
        <v>46</v>
      </c>
      <c r="B77" s="94" t="s">
        <v>165</v>
      </c>
      <c r="C77" s="95" t="s">
        <v>101</v>
      </c>
      <c r="D77" s="96"/>
      <c r="E77" s="97">
        <v>15000</v>
      </c>
      <c r="F77" s="98">
        <v>1</v>
      </c>
      <c r="G77" s="99" t="s">
        <v>102</v>
      </c>
      <c r="H77" s="139">
        <f t="shared" ref="H77:H90" si="9">ROUND(D77*E77*F77,2)</f>
        <v>0</v>
      </c>
      <c r="I77" s="142">
        <f t="shared" ref="I77:I92" si="10">ROUND(H77*G77/100,2)</f>
        <v>0</v>
      </c>
      <c r="J77" s="139">
        <f t="shared" ref="J77:J92" si="11">H77+H77*G77/100</f>
        <v>0</v>
      </c>
      <c r="L77" s="26"/>
    </row>
    <row r="78" spans="1:255" s="154" customFormat="1" ht="72.75" customHeight="1">
      <c r="A78" s="93">
        <v>47</v>
      </c>
      <c r="B78" s="94" t="s">
        <v>174</v>
      </c>
      <c r="C78" s="95" t="s">
        <v>128</v>
      </c>
      <c r="D78" s="96"/>
      <c r="E78" s="97" t="s">
        <v>128</v>
      </c>
      <c r="F78" s="98" t="s">
        <v>128</v>
      </c>
      <c r="G78" s="99" t="s">
        <v>128</v>
      </c>
      <c r="H78" s="141" t="s">
        <v>128</v>
      </c>
      <c r="I78" s="144" t="s">
        <v>128</v>
      </c>
      <c r="J78" s="141" t="s">
        <v>128</v>
      </c>
      <c r="L78" s="26"/>
    </row>
    <row r="79" spans="1:255" s="154" customFormat="1">
      <c r="A79" s="93" t="s">
        <v>103</v>
      </c>
      <c r="B79" s="94" t="s">
        <v>169</v>
      </c>
      <c r="C79" s="95" t="s">
        <v>170</v>
      </c>
      <c r="D79" s="96"/>
      <c r="E79" s="97">
        <v>5</v>
      </c>
      <c r="F79" s="98">
        <v>1</v>
      </c>
      <c r="G79" s="99" t="s">
        <v>102</v>
      </c>
      <c r="H79" s="141">
        <f t="shared" ref="H79:H82" si="12">ROUND(D79*E79*F79,2)</f>
        <v>0</v>
      </c>
      <c r="I79" s="144">
        <f t="shared" ref="I79:I82" si="13">ROUND(H79*G79/100,2)</f>
        <v>0</v>
      </c>
      <c r="J79" s="141">
        <f t="shared" ref="J79:J82" si="14">H79+H79*G79/100</f>
        <v>0</v>
      </c>
      <c r="L79" s="26"/>
    </row>
    <row r="80" spans="1:255" s="154" customFormat="1">
      <c r="A80" s="93" t="s">
        <v>175</v>
      </c>
      <c r="B80" s="94" t="s">
        <v>171</v>
      </c>
      <c r="C80" s="95" t="s">
        <v>26</v>
      </c>
      <c r="D80" s="96"/>
      <c r="E80" s="97">
        <v>10</v>
      </c>
      <c r="F80" s="98">
        <v>1</v>
      </c>
      <c r="G80" s="99" t="s">
        <v>102</v>
      </c>
      <c r="H80" s="141">
        <f t="shared" si="12"/>
        <v>0</v>
      </c>
      <c r="I80" s="144">
        <f t="shared" si="13"/>
        <v>0</v>
      </c>
      <c r="J80" s="141">
        <f t="shared" si="14"/>
        <v>0</v>
      </c>
      <c r="L80" s="26"/>
    </row>
    <row r="81" spans="1:255" s="154" customFormat="1">
      <c r="A81" s="93" t="s">
        <v>176</v>
      </c>
      <c r="B81" s="94" t="s">
        <v>172</v>
      </c>
      <c r="C81" s="95" t="s">
        <v>26</v>
      </c>
      <c r="D81" s="96"/>
      <c r="E81" s="97">
        <v>10</v>
      </c>
      <c r="F81" s="98">
        <v>1</v>
      </c>
      <c r="G81" s="99" t="s">
        <v>102</v>
      </c>
      <c r="H81" s="141">
        <f t="shared" si="12"/>
        <v>0</v>
      </c>
      <c r="I81" s="144">
        <f t="shared" si="13"/>
        <v>0</v>
      </c>
      <c r="J81" s="141">
        <f t="shared" si="14"/>
        <v>0</v>
      </c>
      <c r="L81" s="26"/>
    </row>
    <row r="82" spans="1:255" s="154" customFormat="1">
      <c r="A82" s="93" t="s">
        <v>177</v>
      </c>
      <c r="B82" s="94" t="s">
        <v>173</v>
      </c>
      <c r="C82" s="95" t="s">
        <v>32</v>
      </c>
      <c r="D82" s="96"/>
      <c r="E82" s="97">
        <v>5</v>
      </c>
      <c r="F82" s="98">
        <v>1</v>
      </c>
      <c r="G82" s="99" t="s">
        <v>102</v>
      </c>
      <c r="H82" s="141">
        <f t="shared" si="12"/>
        <v>0</v>
      </c>
      <c r="I82" s="144">
        <f t="shared" si="13"/>
        <v>0</v>
      </c>
      <c r="J82" s="141">
        <f t="shared" si="14"/>
        <v>0</v>
      </c>
      <c r="L82" s="26"/>
    </row>
    <row r="83" spans="1:255" s="154" customFormat="1" ht="30.75" customHeight="1">
      <c r="A83" s="93">
        <v>48</v>
      </c>
      <c r="B83" s="94" t="s">
        <v>104</v>
      </c>
      <c r="C83" s="95" t="s">
        <v>26</v>
      </c>
      <c r="D83" s="102"/>
      <c r="E83" s="103">
        <v>10</v>
      </c>
      <c r="F83" s="104">
        <v>1</v>
      </c>
      <c r="G83" s="105" t="s">
        <v>102</v>
      </c>
      <c r="H83" s="139">
        <f t="shared" si="9"/>
        <v>0</v>
      </c>
      <c r="I83" s="142">
        <f t="shared" si="10"/>
        <v>0</v>
      </c>
      <c r="J83" s="139">
        <f t="shared" si="11"/>
        <v>0</v>
      </c>
      <c r="L83" s="26"/>
    </row>
    <row r="84" spans="1:255" s="154" customFormat="1" ht="30.75" customHeight="1">
      <c r="A84" s="93">
        <v>49</v>
      </c>
      <c r="B84" s="94" t="s">
        <v>159</v>
      </c>
      <c r="C84" s="95" t="s">
        <v>26</v>
      </c>
      <c r="D84" s="102"/>
      <c r="E84" s="103"/>
      <c r="F84" s="104"/>
      <c r="G84" s="105"/>
      <c r="H84" s="139"/>
      <c r="I84" s="142"/>
      <c r="J84" s="139"/>
      <c r="L84" s="26"/>
    </row>
    <row r="85" spans="1:255" s="154" customFormat="1" ht="60">
      <c r="A85" s="93">
        <v>50</v>
      </c>
      <c r="B85" s="94" t="s">
        <v>105</v>
      </c>
      <c r="C85" s="95" t="s">
        <v>128</v>
      </c>
      <c r="D85" s="100"/>
      <c r="E85" s="97" t="s">
        <v>128</v>
      </c>
      <c r="F85" s="98" t="s">
        <v>128</v>
      </c>
      <c r="G85" s="101" t="s">
        <v>128</v>
      </c>
      <c r="H85" s="141" t="s">
        <v>128</v>
      </c>
      <c r="I85" s="144" t="s">
        <v>128</v>
      </c>
      <c r="J85" s="141" t="s">
        <v>128</v>
      </c>
      <c r="L85" s="26"/>
    </row>
    <row r="86" spans="1:255" s="154" customFormat="1">
      <c r="A86" s="93" t="s">
        <v>109</v>
      </c>
      <c r="B86" s="94" t="s">
        <v>106</v>
      </c>
      <c r="C86" s="95" t="s">
        <v>26</v>
      </c>
      <c r="D86" s="106"/>
      <c r="E86" s="107">
        <v>5</v>
      </c>
      <c r="F86" s="98">
        <v>1</v>
      </c>
      <c r="G86" s="101" t="s">
        <v>102</v>
      </c>
      <c r="H86" s="139">
        <f t="shared" si="9"/>
        <v>0</v>
      </c>
      <c r="I86" s="142">
        <f t="shared" si="10"/>
        <v>0</v>
      </c>
      <c r="J86" s="139">
        <f t="shared" si="11"/>
        <v>0</v>
      </c>
      <c r="L86" s="26"/>
    </row>
    <row r="87" spans="1:255" s="154" customFormat="1" ht="20.25" customHeight="1">
      <c r="A87" s="93" t="s">
        <v>110</v>
      </c>
      <c r="B87" s="94" t="s">
        <v>107</v>
      </c>
      <c r="C87" s="95" t="s">
        <v>26</v>
      </c>
      <c r="D87" s="106"/>
      <c r="E87" s="97">
        <v>10</v>
      </c>
      <c r="F87" s="98">
        <v>1</v>
      </c>
      <c r="G87" s="101" t="s">
        <v>102</v>
      </c>
      <c r="H87" s="139">
        <f t="shared" si="9"/>
        <v>0</v>
      </c>
      <c r="I87" s="142">
        <f t="shared" si="10"/>
        <v>0</v>
      </c>
      <c r="J87" s="139">
        <f t="shared" si="11"/>
        <v>0</v>
      </c>
      <c r="L87" s="26"/>
    </row>
    <row r="88" spans="1:255" s="154" customFormat="1" ht="60">
      <c r="A88" s="93">
        <v>51</v>
      </c>
      <c r="B88" s="94" t="s">
        <v>108</v>
      </c>
      <c r="C88" s="95"/>
      <c r="D88" s="106"/>
      <c r="E88" s="97"/>
      <c r="F88" s="98"/>
      <c r="G88" s="101"/>
      <c r="H88" s="141"/>
      <c r="I88" s="144"/>
      <c r="J88" s="141"/>
      <c r="L88" s="26"/>
    </row>
    <row r="89" spans="1:255" s="154" customFormat="1">
      <c r="A89" s="93" t="s">
        <v>112</v>
      </c>
      <c r="B89" s="94" t="s">
        <v>106</v>
      </c>
      <c r="C89" s="95" t="s">
        <v>26</v>
      </c>
      <c r="D89" s="106"/>
      <c r="E89" s="97">
        <v>1</v>
      </c>
      <c r="F89" s="98">
        <v>1</v>
      </c>
      <c r="G89" s="101" t="s">
        <v>102</v>
      </c>
      <c r="H89" s="139">
        <f t="shared" si="9"/>
        <v>0</v>
      </c>
      <c r="I89" s="142">
        <f t="shared" si="10"/>
        <v>0</v>
      </c>
      <c r="J89" s="139">
        <f t="shared" si="11"/>
        <v>0</v>
      </c>
      <c r="L89" s="26"/>
    </row>
    <row r="90" spans="1:255" s="154" customFormat="1">
      <c r="A90" s="93" t="s">
        <v>114</v>
      </c>
      <c r="B90" s="94" t="s">
        <v>107</v>
      </c>
      <c r="C90" s="95" t="s">
        <v>26</v>
      </c>
      <c r="D90" s="106"/>
      <c r="E90" s="97">
        <v>1</v>
      </c>
      <c r="F90" s="98">
        <v>1</v>
      </c>
      <c r="G90" s="101" t="s">
        <v>102</v>
      </c>
      <c r="H90" s="139">
        <f t="shared" si="9"/>
        <v>0</v>
      </c>
      <c r="I90" s="142">
        <f t="shared" si="10"/>
        <v>0</v>
      </c>
      <c r="J90" s="139">
        <f t="shared" si="11"/>
        <v>0</v>
      </c>
      <c r="L90" s="26"/>
    </row>
    <row r="91" spans="1:255" s="154" customFormat="1" ht="24" customHeight="1">
      <c r="A91" s="93">
        <v>52</v>
      </c>
      <c r="B91" s="94" t="s">
        <v>111</v>
      </c>
      <c r="C91" s="95"/>
      <c r="D91" s="108"/>
      <c r="E91" s="36"/>
      <c r="F91" s="109"/>
      <c r="G91" s="101"/>
      <c r="H91" s="141"/>
      <c r="I91" s="144"/>
      <c r="J91" s="141"/>
      <c r="L91" s="26"/>
    </row>
    <row r="92" spans="1:255" s="154" customFormat="1" ht="34.5" customHeight="1">
      <c r="A92" s="93" t="s">
        <v>117</v>
      </c>
      <c r="B92" s="94" t="s">
        <v>113</v>
      </c>
      <c r="C92" s="93" t="s">
        <v>32</v>
      </c>
      <c r="D92" s="110"/>
      <c r="E92" s="111">
        <v>15</v>
      </c>
      <c r="F92" s="112">
        <v>1</v>
      </c>
      <c r="G92" s="113" t="s">
        <v>102</v>
      </c>
      <c r="H92" s="140">
        <f>ROUND(D92*E92*F92,2)</f>
        <v>0</v>
      </c>
      <c r="I92" s="145">
        <f t="shared" si="10"/>
        <v>0</v>
      </c>
      <c r="J92" s="140">
        <f t="shared" si="11"/>
        <v>0</v>
      </c>
      <c r="K92" s="114"/>
      <c r="L92" s="114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9"/>
      <c r="EU92" s="79"/>
      <c r="EV92" s="79"/>
      <c r="EW92" s="79"/>
      <c r="EX92" s="79"/>
      <c r="EY92" s="79"/>
      <c r="EZ92" s="79"/>
      <c r="FA92" s="79"/>
      <c r="FB92" s="79"/>
      <c r="FC92" s="79"/>
      <c r="FD92" s="79"/>
      <c r="FE92" s="79"/>
      <c r="FF92" s="79"/>
      <c r="FG92" s="79"/>
      <c r="FH92" s="79"/>
      <c r="FI92" s="79"/>
      <c r="FJ92" s="79"/>
      <c r="FK92" s="79"/>
      <c r="FL92" s="79"/>
      <c r="FM92" s="79"/>
      <c r="FN92" s="79"/>
      <c r="FO92" s="79"/>
      <c r="FP92" s="79"/>
      <c r="FQ92" s="79"/>
      <c r="FR92" s="79"/>
      <c r="FS92" s="79"/>
      <c r="FT92" s="79"/>
      <c r="FU92" s="79"/>
      <c r="FV92" s="79"/>
      <c r="FW92" s="79"/>
      <c r="FX92" s="79"/>
      <c r="FY92" s="79"/>
      <c r="FZ92" s="79"/>
      <c r="GA92" s="79"/>
      <c r="GB92" s="79"/>
      <c r="GC92" s="79"/>
      <c r="GD92" s="79"/>
      <c r="GE92" s="79"/>
      <c r="GF92" s="79"/>
      <c r="GG92" s="79"/>
      <c r="GH92" s="79"/>
      <c r="GI92" s="79"/>
      <c r="GJ92" s="79"/>
      <c r="GK92" s="79"/>
      <c r="GL92" s="79"/>
      <c r="GM92" s="79"/>
      <c r="GN92" s="79"/>
      <c r="GO92" s="79"/>
      <c r="GP92" s="79"/>
      <c r="GQ92" s="79"/>
      <c r="GR92" s="79"/>
      <c r="GS92" s="79"/>
      <c r="GT92" s="79"/>
      <c r="GU92" s="79"/>
      <c r="GV92" s="79"/>
      <c r="GW92" s="79"/>
      <c r="GX92" s="79"/>
      <c r="GY92" s="79"/>
      <c r="GZ92" s="79"/>
      <c r="HA92" s="79"/>
      <c r="HB92" s="79"/>
      <c r="HC92" s="79"/>
      <c r="HD92" s="79"/>
      <c r="HE92" s="79"/>
      <c r="HF92" s="79"/>
      <c r="HG92" s="79"/>
      <c r="HH92" s="79"/>
      <c r="HI92" s="79"/>
      <c r="HJ92" s="79"/>
      <c r="HK92" s="79"/>
      <c r="HL92" s="79"/>
      <c r="HM92" s="79"/>
      <c r="HN92" s="79"/>
      <c r="HO92" s="79"/>
      <c r="HP92" s="79"/>
      <c r="HQ92" s="79"/>
      <c r="HR92" s="79"/>
      <c r="HS92" s="79"/>
      <c r="HT92" s="79"/>
      <c r="HU92" s="79"/>
      <c r="HV92" s="79"/>
      <c r="HW92" s="79"/>
      <c r="HX92" s="79"/>
      <c r="HY92" s="79"/>
      <c r="HZ92" s="79"/>
      <c r="IA92" s="79"/>
      <c r="IB92" s="79"/>
      <c r="IC92" s="79"/>
      <c r="ID92" s="79"/>
      <c r="IE92" s="79"/>
      <c r="IF92" s="79"/>
      <c r="IG92" s="79"/>
      <c r="IH92" s="79"/>
      <c r="II92" s="79"/>
      <c r="IJ92" s="79"/>
      <c r="IK92" s="79"/>
      <c r="IL92" s="79"/>
      <c r="IM92" s="79"/>
      <c r="IN92" s="79"/>
      <c r="IO92" s="79"/>
      <c r="IP92" s="79"/>
      <c r="IQ92" s="79"/>
      <c r="IR92" s="79"/>
      <c r="IS92" s="79"/>
      <c r="IT92" s="79"/>
      <c r="IU92" s="79"/>
    </row>
    <row r="93" spans="1:255" s="154" customFormat="1" ht="33.75" customHeight="1">
      <c r="A93" s="93" t="s">
        <v>119</v>
      </c>
      <c r="B93" s="94" t="s">
        <v>115</v>
      </c>
      <c r="C93" s="93" t="s">
        <v>32</v>
      </c>
      <c r="D93" s="110"/>
      <c r="E93" s="111">
        <v>5</v>
      </c>
      <c r="F93" s="112">
        <v>1</v>
      </c>
      <c r="G93" s="113" t="s">
        <v>102</v>
      </c>
      <c r="H93" s="140">
        <f>ROUND(D93*E93*F93,2)</f>
        <v>0</v>
      </c>
      <c r="I93" s="145">
        <f>ROUND(H93*G93/100,2)</f>
        <v>0</v>
      </c>
      <c r="J93" s="140">
        <f>H93+H93*G93/100</f>
        <v>0</v>
      </c>
      <c r="K93" s="46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</row>
    <row r="94" spans="1:255" s="154" customFormat="1" ht="75">
      <c r="A94" s="93">
        <v>53</v>
      </c>
      <c r="B94" s="94" t="s">
        <v>116</v>
      </c>
      <c r="C94" s="95"/>
      <c r="D94" s="100"/>
      <c r="E94" s="107"/>
      <c r="F94" s="98"/>
      <c r="G94" s="43"/>
      <c r="H94" s="141"/>
      <c r="I94" s="141"/>
      <c r="J94" s="141"/>
      <c r="K94" s="46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</row>
    <row r="95" spans="1:255" s="154" customFormat="1" ht="15.75" customHeight="1">
      <c r="A95" s="93" t="s">
        <v>160</v>
      </c>
      <c r="B95" s="94" t="s">
        <v>166</v>
      </c>
      <c r="C95" s="95" t="s">
        <v>26</v>
      </c>
      <c r="D95" s="100"/>
      <c r="E95" s="107">
        <v>15</v>
      </c>
      <c r="F95" s="98">
        <v>1</v>
      </c>
      <c r="G95" s="101" t="s">
        <v>118</v>
      </c>
      <c r="H95" s="141">
        <f>ROUND(D95*E95*F95,2)</f>
        <v>0</v>
      </c>
      <c r="I95" s="141">
        <f>ROUND(H95*G95/100,2)</f>
        <v>0</v>
      </c>
      <c r="J95" s="141">
        <f>ROUND(H95+H95*G95/100,2)</f>
        <v>0</v>
      </c>
      <c r="K95" s="26"/>
      <c r="L95" s="26"/>
    </row>
    <row r="96" spans="1:255" s="154" customFormat="1">
      <c r="A96" s="93" t="s">
        <v>161</v>
      </c>
      <c r="B96" s="94" t="s">
        <v>167</v>
      </c>
      <c r="C96" s="95" t="s">
        <v>26</v>
      </c>
      <c r="D96" s="100"/>
      <c r="E96" s="107">
        <v>5</v>
      </c>
      <c r="F96" s="98">
        <v>1</v>
      </c>
      <c r="G96" s="101" t="s">
        <v>118</v>
      </c>
      <c r="H96" s="141">
        <f>ROUND(D96*E96*F96,2)</f>
        <v>0</v>
      </c>
      <c r="I96" s="141">
        <f>ROUND(H96*G96/100,2)</f>
        <v>0</v>
      </c>
      <c r="J96" s="141">
        <f>ROUND(H96+H96*G96/100,2)</f>
        <v>0</v>
      </c>
    </row>
    <row r="97" spans="1:255" s="154" customFormat="1" ht="21.75" customHeight="1">
      <c r="A97" s="93" t="s">
        <v>168</v>
      </c>
      <c r="B97" s="33" t="s">
        <v>120</v>
      </c>
      <c r="C97" s="95" t="s">
        <v>26</v>
      </c>
      <c r="D97" s="35"/>
      <c r="E97" s="36">
        <v>15</v>
      </c>
      <c r="F97" s="115">
        <v>50</v>
      </c>
      <c r="G97" s="34">
        <v>8</v>
      </c>
      <c r="H97" s="141">
        <f>ROUND(D97*E97*F97,2)</f>
        <v>0</v>
      </c>
      <c r="I97" s="141">
        <f>ROUND(H97*G97/100,2)</f>
        <v>0</v>
      </c>
      <c r="J97" s="141">
        <f>ROUND(H97+H97*G97/100,2)</f>
        <v>0</v>
      </c>
    </row>
    <row r="98" spans="1:255" s="154" customFormat="1">
      <c r="A98" s="116"/>
      <c r="B98" s="117" t="s">
        <v>121</v>
      </c>
      <c r="C98" s="95"/>
      <c r="D98" s="35"/>
      <c r="E98" s="36"/>
      <c r="F98" s="34"/>
      <c r="G98" s="34"/>
      <c r="H98" s="146">
        <f>SUM(H7:H97)</f>
        <v>0</v>
      </c>
      <c r="I98" s="147">
        <f>SUM(I7:I97)</f>
        <v>0</v>
      </c>
      <c r="J98" s="148">
        <f>SUM(J7:J97)</f>
        <v>0</v>
      </c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</row>
    <row r="99" spans="1:255" s="154" customFormat="1" ht="31.5" customHeight="1">
      <c r="A99" s="118" t="s">
        <v>122</v>
      </c>
      <c r="B99" s="119" t="s">
        <v>123</v>
      </c>
      <c r="C99" s="120"/>
      <c r="D99" s="121"/>
      <c r="E99" s="122"/>
      <c r="F99" s="123"/>
      <c r="G99" s="123"/>
      <c r="H99" s="143"/>
      <c r="I99" s="143"/>
      <c r="J99" s="149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</row>
    <row r="100" spans="1:255" s="154" customFormat="1">
      <c r="A100" s="124">
        <v>55</v>
      </c>
      <c r="B100" s="33" t="s">
        <v>124</v>
      </c>
      <c r="C100" s="95"/>
      <c r="D100" s="41"/>
      <c r="E100" s="36"/>
      <c r="F100" s="34"/>
      <c r="G100" s="34"/>
      <c r="H100" s="141"/>
      <c r="I100" s="150"/>
      <c r="J100" s="150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</row>
    <row r="101" spans="1:255" s="154" customFormat="1">
      <c r="A101" s="51" t="s">
        <v>162</v>
      </c>
      <c r="B101" s="52" t="s">
        <v>125</v>
      </c>
      <c r="C101" s="125" t="s">
        <v>26</v>
      </c>
      <c r="D101" s="41"/>
      <c r="E101" s="36">
        <v>50</v>
      </c>
      <c r="F101" s="34">
        <v>1</v>
      </c>
      <c r="G101" s="34">
        <v>23</v>
      </c>
      <c r="H101" s="141">
        <f>ROUND(D101*E101*F101,2)</f>
        <v>0</v>
      </c>
      <c r="I101" s="150">
        <f>ROUND(H101*G101/100,2)</f>
        <v>0</v>
      </c>
      <c r="J101" s="141">
        <f>ROUND(H101+H101*G101/100,2)</f>
        <v>0</v>
      </c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</row>
    <row r="102" spans="1:255" s="154" customFormat="1" ht="15" customHeight="1">
      <c r="A102" s="51" t="s">
        <v>163</v>
      </c>
      <c r="B102" s="52" t="s">
        <v>126</v>
      </c>
      <c r="C102" s="125" t="s">
        <v>46</v>
      </c>
      <c r="D102" s="41"/>
      <c r="E102" s="36">
        <v>20</v>
      </c>
      <c r="F102" s="34">
        <v>1</v>
      </c>
      <c r="G102" s="34">
        <v>23</v>
      </c>
      <c r="H102" s="141">
        <f>ROUND(D102*E102*F102,2)</f>
        <v>0</v>
      </c>
      <c r="I102" s="150">
        <f>ROUND(H102*G102/100,2)</f>
        <v>0</v>
      </c>
      <c r="J102" s="141">
        <f>ROUND(H102+H102*G102/100,2)</f>
        <v>0</v>
      </c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</row>
    <row r="103" spans="1:255" s="154" customFormat="1" ht="32.25" customHeight="1">
      <c r="A103" s="51" t="s">
        <v>164</v>
      </c>
      <c r="B103" s="63" t="s">
        <v>127</v>
      </c>
      <c r="C103" s="125" t="s">
        <v>46</v>
      </c>
      <c r="D103" s="41"/>
      <c r="E103" s="36">
        <v>25</v>
      </c>
      <c r="F103" s="34">
        <v>1</v>
      </c>
      <c r="G103" s="34">
        <v>23</v>
      </c>
      <c r="H103" s="141">
        <f>ROUND(D103*E103*F103,2)</f>
        <v>0</v>
      </c>
      <c r="I103" s="150">
        <f>ROUND(H103*G103/100,2)</f>
        <v>0</v>
      </c>
      <c r="J103" s="141">
        <f>ROUND(H103+H103*G103/100,2)</f>
        <v>0</v>
      </c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</row>
    <row r="104" spans="1:255" s="154" customFormat="1">
      <c r="A104" s="126"/>
      <c r="B104" s="117" t="s">
        <v>121</v>
      </c>
      <c r="C104" s="125"/>
      <c r="D104" s="41"/>
      <c r="E104" s="36"/>
      <c r="F104" s="34"/>
      <c r="G104" s="34"/>
      <c r="H104" s="146">
        <f>SUM(H101:H103)</f>
        <v>0</v>
      </c>
      <c r="I104" s="146">
        <f>SUM(I101:I103)</f>
        <v>0</v>
      </c>
      <c r="J104" s="146">
        <f>SUM(J101:J103)</f>
        <v>0</v>
      </c>
    </row>
    <row r="105" spans="1:255" s="154" customFormat="1">
      <c r="A105" s="10">
        <v>56</v>
      </c>
      <c r="B105" s="127" t="s">
        <v>121</v>
      </c>
      <c r="C105" s="128" t="s">
        <v>128</v>
      </c>
      <c r="D105" s="35" t="s">
        <v>128</v>
      </c>
      <c r="E105" s="31" t="s">
        <v>128</v>
      </c>
      <c r="F105" s="21" t="s">
        <v>128</v>
      </c>
      <c r="G105" s="21" t="s">
        <v>128</v>
      </c>
      <c r="H105" s="151">
        <f>H98++H104</f>
        <v>0</v>
      </c>
      <c r="I105" s="151">
        <f>I98++I104</f>
        <v>0</v>
      </c>
      <c r="J105" s="147">
        <f>J98++J104</f>
        <v>0</v>
      </c>
    </row>
    <row r="106" spans="1:255" s="154" customFormat="1">
      <c r="A106" s="129"/>
      <c r="B106" s="130"/>
      <c r="C106" s="155"/>
      <c r="D106" s="131"/>
      <c r="E106" s="132"/>
      <c r="F106" s="155"/>
      <c r="G106" s="155"/>
      <c r="H106" s="152"/>
      <c r="I106" s="152"/>
      <c r="J106" s="152"/>
    </row>
    <row r="107" spans="1:255" s="154" customFormat="1">
      <c r="A107" s="129"/>
      <c r="B107" s="130"/>
      <c r="C107" s="155"/>
      <c r="D107" s="131"/>
      <c r="E107" s="132"/>
      <c r="F107" s="155"/>
      <c r="G107" s="133"/>
      <c r="H107" s="138" t="s">
        <v>129</v>
      </c>
      <c r="I107" s="138" t="s">
        <v>130</v>
      </c>
      <c r="J107" s="138" t="s">
        <v>131</v>
      </c>
    </row>
    <row r="108" spans="1:255" s="154" customFormat="1">
      <c r="A108" s="129"/>
      <c r="B108" s="130"/>
      <c r="C108" s="155"/>
      <c r="D108" s="131"/>
      <c r="E108" s="132"/>
      <c r="F108" s="155"/>
      <c r="G108" s="23" t="s">
        <v>132</v>
      </c>
      <c r="H108" s="139">
        <f>H104</f>
        <v>0</v>
      </c>
      <c r="I108" s="139">
        <f>I104</f>
        <v>0</v>
      </c>
      <c r="J108" s="139">
        <f>J104</f>
        <v>0</v>
      </c>
    </row>
    <row r="109" spans="1:255" s="154" customFormat="1">
      <c r="A109" s="129"/>
      <c r="B109" s="130"/>
      <c r="C109" s="155"/>
      <c r="D109" s="131"/>
      <c r="E109" s="132"/>
      <c r="F109" s="155"/>
      <c r="G109" s="23" t="s">
        <v>133</v>
      </c>
      <c r="H109" s="139">
        <f>H98</f>
        <v>0</v>
      </c>
      <c r="I109" s="139">
        <f>I98</f>
        <v>0</v>
      </c>
      <c r="J109" s="139">
        <f>J98</f>
        <v>0</v>
      </c>
    </row>
    <row r="110" spans="1:255" s="154" customFormat="1">
      <c r="A110" s="163" t="s">
        <v>139</v>
      </c>
      <c r="B110" s="164"/>
      <c r="C110" s="164"/>
      <c r="D110" s="164"/>
      <c r="E110" s="164"/>
      <c r="F110" s="168"/>
      <c r="G110" s="133" t="s">
        <v>134</v>
      </c>
      <c r="H110" s="147">
        <f>SUM(H108:H109)</f>
        <v>0</v>
      </c>
      <c r="I110" s="147">
        <f>SUM(I108:I109)</f>
        <v>0</v>
      </c>
      <c r="J110" s="147">
        <f>SUM(J108:J109)</f>
        <v>0</v>
      </c>
    </row>
    <row r="111" spans="1:255" s="154" customFormat="1">
      <c r="A111" s="134"/>
      <c r="B111" s="135"/>
      <c r="D111" s="2"/>
      <c r="E111" s="136"/>
      <c r="H111" s="3"/>
      <c r="I111" s="3"/>
      <c r="J111" s="3"/>
    </row>
    <row r="112" spans="1:255" s="154" customFormat="1">
      <c r="A112" s="134"/>
      <c r="B112" s="135"/>
      <c r="D112" s="2"/>
      <c r="E112" s="136"/>
      <c r="H112" s="3"/>
      <c r="I112" s="3"/>
      <c r="J112" s="3"/>
    </row>
    <row r="113" spans="1:10" s="154" customFormat="1">
      <c r="A113" s="134"/>
      <c r="B113" s="135"/>
      <c r="D113" s="2"/>
      <c r="E113" s="136"/>
      <c r="H113" s="3"/>
      <c r="I113" s="3"/>
      <c r="J113" s="3"/>
    </row>
  </sheetData>
  <mergeCells count="3">
    <mergeCell ref="A3:J3"/>
    <mergeCell ref="A2:J2"/>
    <mergeCell ref="A110:F110"/>
  </mergeCells>
  <printOptions horizontalCentered="1"/>
  <pageMargins left="0.70866141732283472" right="0.70866141732283472" top="0.94488188976377963" bottom="0.35433070866141736" header="0.31496062992125984" footer="0.31496062992125984"/>
  <pageSetup paperSize="9" orientation="landscape" r:id="rId1"/>
  <headerFooter>
    <oddHeader>&amp;RZałącznik nr 3B3 do SIWZ
Załącznik nr 1b do UMOWY
Znak sprawy: 19/PN/2019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2021</vt:lpstr>
      <vt:lpstr>'2021'!Obszar_wydruku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Rosłoń-Skalińska Olga</dc:creator>
  <cp:lastModifiedBy>Mycko Magdalena</cp:lastModifiedBy>
  <cp:lastPrinted>2019-02-22T11:54:04Z</cp:lastPrinted>
  <dcterms:created xsi:type="dcterms:W3CDTF">2018-03-01T14:14:26Z</dcterms:created>
  <dcterms:modified xsi:type="dcterms:W3CDTF">2019-03-04T13:00:51Z</dcterms:modified>
</cp:coreProperties>
</file>