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ubliczny\PRZETARGI\2019 PRZETARGI\PARKI ŚRÓDMIEŚCIE 2019-2021 - 19PN2019\załączniki do SIWZ\"/>
    </mc:Choice>
  </mc:AlternateContent>
  <xr:revisionPtr revIDLastSave="0" documentId="8_{269BC1EC-5F23-43F4-BE8E-7C1D4A405EC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2021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  <c r="J16" i="3" s="1"/>
  <c r="I16" i="3" l="1"/>
  <c r="H94" i="3"/>
  <c r="H96" i="3" l="1"/>
  <c r="J96" i="3" s="1"/>
  <c r="H97" i="3"/>
  <c r="I97" i="3" s="1"/>
  <c r="H98" i="3"/>
  <c r="J98" i="3" s="1"/>
  <c r="H99" i="3"/>
  <c r="J99" i="3" s="1"/>
  <c r="J97" i="3" l="1"/>
  <c r="I99" i="3"/>
  <c r="I98" i="3"/>
  <c r="I96" i="3"/>
  <c r="H24" i="3"/>
  <c r="J24" i="3" s="1"/>
  <c r="H25" i="3"/>
  <c r="J25" i="3" s="1"/>
  <c r="I25" i="3" l="1"/>
  <c r="I24" i="3"/>
  <c r="H101" i="3"/>
  <c r="J101" i="3" s="1"/>
  <c r="I101" i="3" l="1"/>
  <c r="H26" i="3"/>
  <c r="I26" i="3" s="1"/>
  <c r="J26" i="3" l="1"/>
  <c r="H23" i="3" l="1"/>
  <c r="J23" i="3" s="1"/>
  <c r="I23" i="3" l="1"/>
  <c r="H124" i="3"/>
  <c r="J124" i="3" s="1"/>
  <c r="H123" i="3"/>
  <c r="I123" i="3" s="1"/>
  <c r="H122" i="3"/>
  <c r="J122" i="3" s="1"/>
  <c r="H121" i="3"/>
  <c r="I121" i="3" s="1"/>
  <c r="H120" i="3"/>
  <c r="J120" i="3" s="1"/>
  <c r="H119" i="3"/>
  <c r="J119" i="3" s="1"/>
  <c r="H118" i="3"/>
  <c r="J118" i="3" s="1"/>
  <c r="H114" i="3"/>
  <c r="I114" i="3" s="1"/>
  <c r="H113" i="3"/>
  <c r="I113" i="3" s="1"/>
  <c r="H112" i="3"/>
  <c r="J112" i="3" s="1"/>
  <c r="H110" i="3"/>
  <c r="I110" i="3" s="1"/>
  <c r="H109" i="3"/>
  <c r="J109" i="3" s="1"/>
  <c r="H107" i="3"/>
  <c r="J107" i="3" s="1"/>
  <c r="H106" i="3"/>
  <c r="J106" i="3" s="1"/>
  <c r="H104" i="3"/>
  <c r="I104" i="3" s="1"/>
  <c r="H103" i="3"/>
  <c r="J103" i="3" s="1"/>
  <c r="H100" i="3"/>
  <c r="I100" i="3" s="1"/>
  <c r="I94" i="3"/>
  <c r="H92" i="3"/>
  <c r="J92" i="3" s="1"/>
  <c r="H91" i="3"/>
  <c r="J91" i="3" s="1"/>
  <c r="H90" i="3"/>
  <c r="I90" i="3" s="1"/>
  <c r="H88" i="3"/>
  <c r="J88" i="3" s="1"/>
  <c r="H87" i="3"/>
  <c r="J87" i="3" s="1"/>
  <c r="H86" i="3"/>
  <c r="I86" i="3" s="1"/>
  <c r="H84" i="3"/>
  <c r="J84" i="3" s="1"/>
  <c r="H83" i="3"/>
  <c r="I83" i="3" s="1"/>
  <c r="H82" i="3"/>
  <c r="J82" i="3" s="1"/>
  <c r="H81" i="3"/>
  <c r="J81" i="3" s="1"/>
  <c r="H80" i="3"/>
  <c r="H79" i="3"/>
  <c r="I79" i="3" s="1"/>
  <c r="H78" i="3"/>
  <c r="J78" i="3" s="1"/>
  <c r="H77" i="3"/>
  <c r="I77" i="3" s="1"/>
  <c r="H76" i="3"/>
  <c r="J76" i="3" s="1"/>
  <c r="H75" i="3"/>
  <c r="J75" i="3" s="1"/>
  <c r="H74" i="3"/>
  <c r="I74" i="3" s="1"/>
  <c r="H73" i="3"/>
  <c r="J73" i="3" s="1"/>
  <c r="H72" i="3"/>
  <c r="J72" i="3" s="1"/>
  <c r="H70" i="3"/>
  <c r="I70" i="3" s="1"/>
  <c r="E69" i="3"/>
  <c r="H69" i="3" s="1"/>
  <c r="E68" i="3"/>
  <c r="H68" i="3" s="1"/>
  <c r="H66" i="3"/>
  <c r="I66" i="3" s="1"/>
  <c r="H65" i="3"/>
  <c r="J65" i="3" s="1"/>
  <c r="H64" i="3"/>
  <c r="J64" i="3" s="1"/>
  <c r="H63" i="3"/>
  <c r="I63" i="3" s="1"/>
  <c r="H62" i="3"/>
  <c r="J62" i="3" s="1"/>
  <c r="H61" i="3"/>
  <c r="I61" i="3" s="1"/>
  <c r="H60" i="3"/>
  <c r="J60" i="3" s="1"/>
  <c r="H58" i="3"/>
  <c r="J58" i="3" s="1"/>
  <c r="H57" i="3"/>
  <c r="J57" i="3" s="1"/>
  <c r="H55" i="3"/>
  <c r="J55" i="3" s="1"/>
  <c r="H54" i="3"/>
  <c r="J54" i="3" s="1"/>
  <c r="H53" i="3"/>
  <c r="I53" i="3" s="1"/>
  <c r="H51" i="3"/>
  <c r="J51" i="3" s="1"/>
  <c r="H50" i="3"/>
  <c r="I50" i="3" s="1"/>
  <c r="H49" i="3"/>
  <c r="J49" i="3" s="1"/>
  <c r="H48" i="3"/>
  <c r="I48" i="3" s="1"/>
  <c r="H47" i="3"/>
  <c r="J47" i="3" s="1"/>
  <c r="H46" i="3"/>
  <c r="J46" i="3" s="1"/>
  <c r="H45" i="3"/>
  <c r="J45" i="3" s="1"/>
  <c r="H44" i="3"/>
  <c r="I44" i="3" s="1"/>
  <c r="H43" i="3"/>
  <c r="J43" i="3" s="1"/>
  <c r="H42" i="3"/>
  <c r="I42" i="3" s="1"/>
  <c r="H41" i="3"/>
  <c r="J41" i="3" s="1"/>
  <c r="H39" i="3"/>
  <c r="I39" i="3" s="1"/>
  <c r="H38" i="3"/>
  <c r="I38" i="3" s="1"/>
  <c r="H37" i="3"/>
  <c r="J37" i="3" s="1"/>
  <c r="H35" i="3"/>
  <c r="J35" i="3" s="1"/>
  <c r="H34" i="3"/>
  <c r="I34" i="3" s="1"/>
  <c r="H33" i="3"/>
  <c r="J33" i="3" s="1"/>
  <c r="H32" i="3"/>
  <c r="I32" i="3" s="1"/>
  <c r="H31" i="3"/>
  <c r="J31" i="3" s="1"/>
  <c r="H30" i="3"/>
  <c r="J30" i="3" s="1"/>
  <c r="H29" i="3"/>
  <c r="I29" i="3" s="1"/>
  <c r="H28" i="3"/>
  <c r="I28" i="3" s="1"/>
  <c r="H22" i="3"/>
  <c r="J22" i="3" s="1"/>
  <c r="H21" i="3"/>
  <c r="I21" i="3" s="1"/>
  <c r="H20" i="3"/>
  <c r="J20" i="3" s="1"/>
  <c r="H19" i="3"/>
  <c r="I19" i="3" s="1"/>
  <c r="H18" i="3"/>
  <c r="J18" i="3" s="1"/>
  <c r="H17" i="3"/>
  <c r="J17" i="3" s="1"/>
  <c r="H15" i="3"/>
  <c r="J15" i="3" s="1"/>
  <c r="H14" i="3"/>
  <c r="I14" i="3" s="1"/>
  <c r="H13" i="3"/>
  <c r="I13" i="3" s="1"/>
  <c r="H12" i="3"/>
  <c r="I12" i="3" s="1"/>
  <c r="H11" i="3"/>
  <c r="J11" i="3" s="1"/>
  <c r="H10" i="3"/>
  <c r="J10" i="3" s="1"/>
  <c r="H9" i="3"/>
  <c r="J9" i="3" s="1"/>
  <c r="H8" i="3"/>
  <c r="I8" i="3" s="1"/>
  <c r="H7" i="3"/>
  <c r="J7" i="3" s="1"/>
  <c r="H6" i="3"/>
  <c r="J6" i="3" s="1"/>
  <c r="I103" i="3" l="1"/>
  <c r="J104" i="3"/>
  <c r="I57" i="3"/>
  <c r="I46" i="3"/>
  <c r="J34" i="3"/>
  <c r="I55" i="3"/>
  <c r="J38" i="3"/>
  <c r="J29" i="3"/>
  <c r="J44" i="3"/>
  <c r="J50" i="3"/>
  <c r="J21" i="3"/>
  <c r="J66" i="3"/>
  <c r="J63" i="3"/>
  <c r="J113" i="3"/>
  <c r="I65" i="3"/>
  <c r="I72" i="3"/>
  <c r="J114" i="3"/>
  <c r="J13" i="3"/>
  <c r="J61" i="3"/>
  <c r="J14" i="3"/>
  <c r="I6" i="3"/>
  <c r="J53" i="3"/>
  <c r="J42" i="3"/>
  <c r="I47" i="3"/>
  <c r="I87" i="3"/>
  <c r="I106" i="3"/>
  <c r="I37" i="3"/>
  <c r="J100" i="3"/>
  <c r="J28" i="3"/>
  <c r="J74" i="3"/>
  <c r="J90" i="3"/>
  <c r="J121" i="3"/>
  <c r="H125" i="3"/>
  <c r="H131" i="3" s="1"/>
  <c r="J12" i="3"/>
  <c r="I15" i="3"/>
  <c r="I35" i="3"/>
  <c r="I45" i="3"/>
  <c r="I54" i="3"/>
  <c r="I64" i="3"/>
  <c r="I7" i="3"/>
  <c r="I22" i="3"/>
  <c r="I73" i="3"/>
  <c r="J77" i="3"/>
  <c r="J83" i="3"/>
  <c r="I88" i="3"/>
  <c r="J94" i="3"/>
  <c r="J110" i="3"/>
  <c r="I118" i="3"/>
  <c r="J123" i="3"/>
  <c r="J125" i="3" s="1"/>
  <c r="J131" i="3" s="1"/>
  <c r="I124" i="3"/>
  <c r="J70" i="3"/>
  <c r="J79" i="3"/>
  <c r="J86" i="3"/>
  <c r="J69" i="3"/>
  <c r="I69" i="3"/>
  <c r="H115" i="3"/>
  <c r="J68" i="3"/>
  <c r="I68" i="3"/>
  <c r="I17" i="3"/>
  <c r="I30" i="3"/>
  <c r="I58" i="3"/>
  <c r="I75" i="3"/>
  <c r="I81" i="3"/>
  <c r="I91" i="3"/>
  <c r="I107" i="3"/>
  <c r="I119" i="3"/>
  <c r="J8" i="3"/>
  <c r="I11" i="3"/>
  <c r="I20" i="3"/>
  <c r="I33" i="3"/>
  <c r="J39" i="3"/>
  <c r="I43" i="3"/>
  <c r="J48" i="3"/>
  <c r="I51" i="3"/>
  <c r="I62" i="3"/>
  <c r="I78" i="3"/>
  <c r="I84" i="3"/>
  <c r="I112" i="3"/>
  <c r="I122" i="3"/>
  <c r="J19" i="3"/>
  <c r="J32" i="3"/>
  <c r="I9" i="3"/>
  <c r="I18" i="3"/>
  <c r="I31" i="3"/>
  <c r="I41" i="3"/>
  <c r="I49" i="3"/>
  <c r="I60" i="3"/>
  <c r="I76" i="3"/>
  <c r="I82" i="3"/>
  <c r="I92" i="3"/>
  <c r="I109" i="3"/>
  <c r="I120" i="3"/>
  <c r="I10" i="3"/>
  <c r="I125" i="3" l="1"/>
  <c r="I131" i="3" s="1"/>
  <c r="I115" i="3"/>
  <c r="J115" i="3"/>
  <c r="J132" i="3" s="1"/>
  <c r="J133" i="3" s="1"/>
  <c r="H126" i="3"/>
  <c r="H132" i="3"/>
  <c r="H133" i="3" s="1"/>
  <c r="I126" i="3" l="1"/>
  <c r="J126" i="3"/>
  <c r="I132" i="3"/>
  <c r="I133" i="3" s="1"/>
</calcChain>
</file>

<file path=xl/sharedStrings.xml><?xml version="1.0" encoding="utf-8"?>
<sst xmlns="http://schemas.openxmlformats.org/spreadsheetml/2006/main" count="328" uniqueCount="213">
  <si>
    <t>L.p.</t>
  </si>
  <si>
    <t>Wyszczególnienie</t>
  </si>
  <si>
    <t>Jedn.</t>
  </si>
  <si>
    <t>Cena  jedn.</t>
  </si>
  <si>
    <t>Ilość jedn.</t>
  </si>
  <si>
    <t>krotność</t>
  </si>
  <si>
    <t>stawka VAT  w %</t>
  </si>
  <si>
    <t>Wartość netto</t>
  </si>
  <si>
    <t>Wartość VAT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</si>
  <si>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</si>
  <si>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</si>
  <si>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</si>
  <si>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</si>
  <si>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</si>
  <si>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</si>
  <si>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</si>
  <si>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</si>
  <si>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</si>
  <si>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</si>
  <si>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</si>
  <si>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I.</t>
  </si>
  <si>
    <t>PRACE OGRODNICZE i PORZĄDKOWE (paragraf 4300)</t>
  </si>
  <si>
    <t xml:space="preserve">Prace porządkowe różne </t>
  </si>
  <si>
    <t>ha/ dzień</t>
  </si>
  <si>
    <t>Zamiatanie nawierzchni utwardzonych</t>
  </si>
  <si>
    <t>ar</t>
  </si>
  <si>
    <t xml:space="preserve">Malowanie lub olejowanie ławek </t>
  </si>
  <si>
    <t>szt.</t>
  </si>
  <si>
    <t>Wymiana piasku w piaskownicy (na głębokość 40 cm)</t>
  </si>
  <si>
    <r>
      <t>m</t>
    </r>
    <r>
      <rPr>
        <vertAlign val="superscript"/>
        <sz val="10"/>
        <rFont val="Open Sans"/>
        <family val="2"/>
        <charset val="238"/>
      </rPr>
      <t>3</t>
    </r>
    <r>
      <rPr>
        <vertAlign val="superscript"/>
        <sz val="10"/>
        <rFont val="Times New Roman"/>
        <family val="1"/>
        <charset val="238"/>
      </rPr>
      <t/>
    </r>
  </si>
  <si>
    <t>Wymiana piasku na polu piaskowym (na głębokość 20 cm)</t>
  </si>
  <si>
    <t>Wywóz zanieczyszczeń</t>
  </si>
  <si>
    <t>Oczyszczanie  zimowe nawierzchni utwardzonych</t>
  </si>
  <si>
    <t xml:space="preserve">Oczyszczanie zimowe alejek typu HanseGrand </t>
  </si>
  <si>
    <t>szt</t>
  </si>
  <si>
    <t>mb</t>
  </si>
  <si>
    <t>Wygrodzenie rabat, krzewników siatką metalową powlekaną o wysokości  30 cm do 50 cm</t>
  </si>
  <si>
    <t>Wygrodzenie na sezon zimowy rabat i skupin krzewów matą słomiano-foliową.</t>
  </si>
  <si>
    <t>15</t>
  </si>
  <si>
    <t>Obsługa kompostownika</t>
  </si>
  <si>
    <t>obiekt/m-c</t>
  </si>
  <si>
    <t>16</t>
  </si>
  <si>
    <t>Otwieranie i zamykanie bram Ogrodu Krasińskich</t>
  </si>
  <si>
    <t>TRAWNIKI</t>
  </si>
  <si>
    <t xml:space="preserve">Utrzymanie trawników w miejscach reprezentacyjnych </t>
  </si>
  <si>
    <t>ar/m-c</t>
  </si>
  <si>
    <t>Renowacja trawników</t>
  </si>
  <si>
    <t>RÓŻE</t>
  </si>
  <si>
    <t>Założenie rabaty z róż</t>
  </si>
  <si>
    <r>
      <t>m</t>
    </r>
    <r>
      <rPr>
        <vertAlign val="superscript"/>
        <sz val="10"/>
        <rFont val="Open Sans"/>
        <family val="2"/>
        <charset val="238"/>
      </rPr>
      <t>2</t>
    </r>
  </si>
  <si>
    <t xml:space="preserve">Sadzenie (dosadzanie) krzewów róż wielokwiatowych </t>
  </si>
  <si>
    <t>Miesięczna pielęgnacja róż</t>
  </si>
  <si>
    <t>KRZEWY</t>
  </si>
  <si>
    <t>Cięcia kształtujące krzewów</t>
  </si>
  <si>
    <t>Cięcie żywopłotów o pędach niezdrewniałych</t>
  </si>
  <si>
    <t>Cięcie szpalerów</t>
  </si>
  <si>
    <t>Pielęgnacja skupin krzewów</t>
  </si>
  <si>
    <t>Mulczowanie korą krzewów i drzew (uzupełnienie brakującej kory warstwą 3 cm)</t>
  </si>
  <si>
    <t>Odchwaszczanie skupin żywopłotów</t>
  </si>
  <si>
    <t>Przygotowanie terenu do posadzenia skupiny krzewów</t>
  </si>
  <si>
    <t>Sadzenie (dosadzanie) krzewów ozdobnych</t>
  </si>
  <si>
    <t>Sadzenie (dosadzanie) krzewów żywopłotowych</t>
  </si>
  <si>
    <t>Karczowanie krzewów</t>
  </si>
  <si>
    <t>Podlewanie krzewów w donicach</t>
  </si>
  <si>
    <t>RABATY BYLINOWE i ROŚLINY OKRYWOWE</t>
  </si>
  <si>
    <t>Miesięczna pielęgnacja bylin</t>
  </si>
  <si>
    <t>Miesięczna pielęgnacja bylin nadwodnych</t>
  </si>
  <si>
    <t>Założenie rabaty bylinowej</t>
  </si>
  <si>
    <t xml:space="preserve">Sadzenie bylin (dosadzanie) </t>
  </si>
  <si>
    <t xml:space="preserve"> 16 szt./m2</t>
  </si>
  <si>
    <t xml:space="preserve"> 25 szt./m2</t>
  </si>
  <si>
    <t>ROŚLINY CEBULOWE</t>
  </si>
  <si>
    <t>Przygotowanie terenu do założenia rabaty</t>
  </si>
  <si>
    <t>Sadzenie roślin cebulowych  - 25szt./m2</t>
  </si>
  <si>
    <t>Sadzenie roślin cebulowych  - 50 szt./m2</t>
  </si>
  <si>
    <r>
      <t>m</t>
    </r>
    <r>
      <rPr>
        <vertAlign val="superscript"/>
        <sz val="10"/>
        <rFont val="Open Sans"/>
        <family val="2"/>
        <charset val="238"/>
      </rPr>
      <t>2</t>
    </r>
    <r>
      <rPr>
        <sz val="11"/>
        <color indexed="8"/>
        <rFont val="Calibri"/>
        <family val="2"/>
        <charset val="238"/>
      </rPr>
      <t/>
    </r>
  </si>
  <si>
    <t>Sadzenie roślin cebulowych  - 70 szt./m3</t>
  </si>
  <si>
    <r>
      <t>m</t>
    </r>
    <r>
      <rPr>
        <vertAlign val="superscript"/>
        <sz val="10"/>
        <rFont val="Open Sans"/>
        <family val="2"/>
        <charset val="238"/>
      </rPr>
      <t>2</t>
    </r>
    <r>
      <rPr>
        <sz val="10"/>
        <rFont val="Open Sans"/>
        <family val="2"/>
        <charset val="238"/>
      </rPr>
      <t>/m-c</t>
    </r>
  </si>
  <si>
    <t>UKWIECENIE SEZONOWE</t>
  </si>
  <si>
    <t>Przygotowanie kwietników do obsadzenia (wiosna)</t>
  </si>
  <si>
    <t>Przygotowanie kwietników do obsadzenia (lato)</t>
  </si>
  <si>
    <t>Przygotowanie kwietników do obsadzenia (jesień)</t>
  </si>
  <si>
    <t>Sadzenie roślin sezonowych</t>
  </si>
  <si>
    <t>rozstawa 25 szt./m2 (obsadzenie wiosenne)</t>
  </si>
  <si>
    <t>rozstawa 36 szt./m2 (obsadzenie wiosenne)</t>
  </si>
  <si>
    <t>rozstawa 49 szt./m2 (obsadzenie wiosenne)</t>
  </si>
  <si>
    <t>rozstawa 12 szt./m2 (obsadzenie letnie)</t>
  </si>
  <si>
    <t>rozstawa 25 szt./m2 (obsadzenie letnie)</t>
  </si>
  <si>
    <t>rozstawa 36 szt./m2 (obsadzenie letnie)</t>
  </si>
  <si>
    <t>rozstawa 49 szt./m2 (obsadzenie letnie)</t>
  </si>
  <si>
    <t>rozstawa 9 szt./m2 (obsadzenie jesienne)</t>
  </si>
  <si>
    <t>Pielęgnacja roślin sezonowych</t>
  </si>
  <si>
    <t>46.1</t>
  </si>
  <si>
    <t>Pielęgnacja kwiatów sezonowych - wiosna</t>
  </si>
  <si>
    <t>46.2</t>
  </si>
  <si>
    <t xml:space="preserve">Pielęgnacja kwiatów sezonowych - lato </t>
  </si>
  <si>
    <t>Pielęgnacja kwiatów sezonowych - jesień</t>
  </si>
  <si>
    <t>Przygotowanie waz do obsadzenia</t>
  </si>
  <si>
    <t xml:space="preserve">Sadzenie roślin sezonowych w wazach </t>
  </si>
  <si>
    <t>Pielęgnacja roślin sezonowych w wazach</t>
  </si>
  <si>
    <t>49.1</t>
  </si>
  <si>
    <t>49.2</t>
  </si>
  <si>
    <t>49.3</t>
  </si>
  <si>
    <t xml:space="preserve">PRACE PRZY DRZEWACH </t>
  </si>
  <si>
    <t>1 cm</t>
  </si>
  <si>
    <t>8</t>
  </si>
  <si>
    <r>
      <t xml:space="preserve">Usunięcie drzewa (bez karpy) - obwód pnia mierzony na wys. 130 cm:   </t>
    </r>
    <r>
      <rPr>
        <u/>
        <sz val="10"/>
        <rFont val="Open Sans"/>
        <family val="2"/>
        <charset val="238"/>
      </rPr>
      <t>Usunięcie wywrotu lub złomu stanowi 70 % ceny  za usunięcie drzewa</t>
    </r>
  </si>
  <si>
    <t>Wykonanie wiązania elastycznego</t>
  </si>
  <si>
    <t>Frezowanie karpy wraz z uzupełnieniem  dołu ziemią i wyrównaniem powierzchni. Średnica karpy:</t>
  </si>
  <si>
    <t>do 80 cm</t>
  </si>
  <si>
    <t>- powyżej 81 cm</t>
  </si>
  <si>
    <t>Usunięcie karpy wraz z uzupełnieniem  dołu ziemią i wyrównaniem powierzchni. Średnica karpy:</t>
  </si>
  <si>
    <t>54.1</t>
  </si>
  <si>
    <t>54.2</t>
  </si>
  <si>
    <t>Sadzenie drzew</t>
  </si>
  <si>
    <t xml:space="preserve">Sadzenie drzew  - drzewa  kontenerowane  obwód 16-18 cm                                </t>
  </si>
  <si>
    <t xml:space="preserve">Sadzenie drzew - drzewa  kontenerowane  obwód 25-35 cm                                </t>
  </si>
  <si>
    <t>Podziemne mocowanie drzew za pomocą 3 kotew z  pasami do kotwienia, ochronną matą kokosową oraz pasem napinającym</t>
  </si>
  <si>
    <t>55.1</t>
  </si>
  <si>
    <t>dla drzew po obwodach 16 -18cm</t>
  </si>
  <si>
    <t>23</t>
  </si>
  <si>
    <t>55.2</t>
  </si>
  <si>
    <t>dla drzew po obwodach 25-35 cm</t>
  </si>
  <si>
    <t>Podlewanie drzew</t>
  </si>
  <si>
    <t>RAZEM</t>
  </si>
  <si>
    <t>III.</t>
  </si>
  <si>
    <t>PRACE REMONTOWE (paragraf 4270)</t>
  </si>
  <si>
    <t>Naprawa:</t>
  </si>
  <si>
    <t>57.1</t>
  </si>
  <si>
    <t xml:space="preserve">ławek </t>
  </si>
  <si>
    <t>57.2</t>
  </si>
  <si>
    <t>alejek asfaltowych</t>
  </si>
  <si>
    <t>57.3</t>
  </si>
  <si>
    <t xml:space="preserve">alejek z płyt chodnikowych i kostki </t>
  </si>
  <si>
    <t xml:space="preserve"> umocnienia brzegu stawu bez ingerencji w konstrukcję zbiornika, z zastosowaniem tzw. „kiszki faszynowej” śr. 10-15 cm wg normy BN-69/8952-27</t>
  </si>
  <si>
    <t>nawierzchni ze żwiru 2-8mm w Ogrodzie Krasinskich ( na rabatach sezonowych i kwaterach bylinowych)</t>
  </si>
  <si>
    <t>x</t>
  </si>
  <si>
    <t>netto</t>
  </si>
  <si>
    <t>VAT</t>
  </si>
  <si>
    <t>brutto</t>
  </si>
  <si>
    <r>
      <rPr>
        <sz val="10"/>
        <rFont val="Calibri"/>
        <family val="2"/>
        <charset val="238"/>
      </rPr>
      <t>§</t>
    </r>
    <r>
      <rPr>
        <sz val="10"/>
        <rFont val="Open Sans"/>
        <family val="2"/>
        <charset val="238"/>
      </rPr>
      <t>4270</t>
    </r>
  </si>
  <si>
    <t>§4300</t>
  </si>
  <si>
    <t>R A Z E M</t>
  </si>
  <si>
    <r>
      <t>m</t>
    </r>
    <r>
      <rPr>
        <vertAlign val="superscript"/>
        <sz val="10"/>
        <rFont val="Open Sans"/>
        <family val="2"/>
        <charset val="238"/>
      </rPr>
      <t>3</t>
    </r>
  </si>
  <si>
    <t xml:space="preserve">ŚRÓDMIEŚCIE  Rejon I                                                 </t>
  </si>
  <si>
    <t>rozstawa 12 szt./m2 (obsadzenie jesienne)</t>
  </si>
  <si>
    <t>Wygrabianie liści i zanieczyszczeń z trawników</t>
  </si>
  <si>
    <t>m2</t>
  </si>
  <si>
    <t>* Uwaga: cena obejmuje niezbędny transport, materiały oraz wywóz i utylizację.</t>
  </si>
  <si>
    <t xml:space="preserve"> nawierzchni mineralnej typu HanseGrand</t>
  </si>
  <si>
    <t>nawierzchni z grysu  2-8 mm w Ogrodzie Krasinskich ( w ogrodzie kwaterowym różanym)</t>
  </si>
  <si>
    <t xml:space="preserve">Miesięczna pielęgnacja roślin cebulowych </t>
  </si>
  <si>
    <t>Założenie osłon na pnie drzew</t>
  </si>
  <si>
    <t>rozłożenie obrzeży typu eko-bord.</t>
  </si>
  <si>
    <t>Sadzenie roślin cebulowych w trawniku  ( male cebule np..krokusy, szafirki, scille)</t>
  </si>
  <si>
    <t>100 szt.</t>
  </si>
  <si>
    <t xml:space="preserve">sadzenie roślin cebulowych (duże cebule) w trawniku lub w rabatach np. czosnek olbrzymi, fritilaria, eremurus) </t>
  </si>
  <si>
    <t>Koszenie trawników (teren płaski)</t>
  </si>
  <si>
    <t>Jesienne wygrabienie liści z trawników (teren płaski)</t>
  </si>
  <si>
    <t>Koszenie trawników (skarpy)</t>
  </si>
  <si>
    <t>Jesienne wygrabienie liści z trawników (skarpy)</t>
  </si>
  <si>
    <t>17</t>
  </si>
  <si>
    <t>Usuwanie i utylizacja padłych zwierząt</t>
  </si>
  <si>
    <t>kg</t>
  </si>
  <si>
    <t xml:space="preserve">Wykaz cen i zakres prac na okres: 1. 12. 2020 r. - 30. 11. 2021 r.                                   </t>
  </si>
  <si>
    <t>kpl.</t>
  </si>
  <si>
    <t>18</t>
  </si>
  <si>
    <t xml:space="preserve">montaż koszy na smieci </t>
  </si>
  <si>
    <t>Wykonanie wiązania statycznego</t>
  </si>
  <si>
    <t>19</t>
  </si>
  <si>
    <t>20</t>
  </si>
  <si>
    <t xml:space="preserve">Dokarmianie ptaków </t>
  </si>
  <si>
    <t>m-c</t>
  </si>
  <si>
    <t xml:space="preserve">Czyszczenie budek lęgowych </t>
  </si>
  <si>
    <t>54.3</t>
  </si>
  <si>
    <t>54.4</t>
  </si>
  <si>
    <t>54.5</t>
  </si>
  <si>
    <t>54.6</t>
  </si>
  <si>
    <t>54.7</t>
  </si>
  <si>
    <t>54.8</t>
  </si>
  <si>
    <t>55.3</t>
  </si>
  <si>
    <t>58.1</t>
  </si>
  <si>
    <t>58.2</t>
  </si>
  <si>
    <t>58.3</t>
  </si>
  <si>
    <t>60.1</t>
  </si>
  <si>
    <t>63.1</t>
  </si>
  <si>
    <t>63.2</t>
  </si>
  <si>
    <t>64.1</t>
  </si>
  <si>
    <t>64.2</t>
  </si>
  <si>
    <t>65.1</t>
  </si>
  <si>
    <t>65.2</t>
  </si>
  <si>
    <t>66.1</t>
  </si>
  <si>
    <t>66.2</t>
  </si>
  <si>
    <t>68.1</t>
  </si>
  <si>
    <t>68.2</t>
  </si>
  <si>
    <t>68.3</t>
  </si>
  <si>
    <t>68.4</t>
  </si>
  <si>
    <t>68.5</t>
  </si>
  <si>
    <t>68.6</t>
  </si>
  <si>
    <t>68.7</t>
  </si>
  <si>
    <t xml:space="preserve">                                                        Załącznik nr 1b do umowy…………………. </t>
  </si>
  <si>
    <t>60.2</t>
  </si>
  <si>
    <t>60.3</t>
  </si>
  <si>
    <t>60.4</t>
  </si>
  <si>
    <t>do 100 cm</t>
  </si>
  <si>
    <t xml:space="preserve"> szt.</t>
  </si>
  <si>
    <t xml:space="preserve">101- 200 cm </t>
  </si>
  <si>
    <t>201-300 cm</t>
  </si>
  <si>
    <t xml:space="preserve">pow. 301 cm </t>
  </si>
  <si>
    <t xml:space="preserve">Pielęgnacja drzewa .  Obwód pnia drzewa mierzony na wysokości 130 cm. Pielęgnacja drzewa wykonywana z poziomu gruntu stanowi 10% ceny. </t>
  </si>
  <si>
    <t>10a</t>
  </si>
  <si>
    <t xml:space="preserve">Utrzymanie alejek mineralnych typu HanseGrand - lato </t>
  </si>
  <si>
    <t xml:space="preserve">Utrzymanie alejek mineralnych typu HanseGrand - jesień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</si>
</sst>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Open Sans"/>
      <family val="2"/>
      <charset val="238"/>
    </font>
    <font>
      <b/>
      <sz val="8"/>
      <name val="Open Sans"/>
      <family val="2"/>
      <charset val="238"/>
    </font>
    <font>
      <sz val="10"/>
      <name val="Open Sans"/>
      <family val="2"/>
      <charset val="238"/>
    </font>
    <font>
      <sz val="10"/>
      <color theme="4"/>
      <name val="Open Sans"/>
      <family val="2"/>
      <charset val="238"/>
    </font>
    <font>
      <vertAlign val="superscript"/>
      <sz val="10"/>
      <name val="Open Sans"/>
      <family val="2"/>
      <charset val="238"/>
    </font>
    <font>
      <vertAlign val="superscript"/>
      <sz val="10"/>
      <name val="Times New Roman"/>
      <family val="1"/>
      <charset val="238"/>
    </font>
    <font>
      <sz val="10"/>
      <color theme="1"/>
      <name val="Open Sans"/>
      <family val="2"/>
      <charset val="238"/>
    </font>
    <font>
      <sz val="9"/>
      <name val="Open Sans"/>
      <family val="2"/>
      <charset val="238"/>
    </font>
    <font>
      <b/>
      <sz val="10"/>
      <color rgb="FFFF0000"/>
      <name val="Open Sans"/>
      <family val="2"/>
      <charset val="238"/>
    </font>
    <font>
      <sz val="10"/>
      <color rgb="FFFF0000"/>
      <name val="Open Sans"/>
      <family val="2"/>
      <charset val="238"/>
    </font>
    <font>
      <sz val="11"/>
      <color indexed="8"/>
      <name val="Calibri"/>
      <family val="2"/>
      <charset val="238"/>
    </font>
    <font>
      <u/>
      <sz val="10"/>
      <name val="Open Sans"/>
      <family val="2"/>
      <charset val="238"/>
    </font>
    <font>
      <sz val="10"/>
      <name val="Calibri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2" fontId="2" fillId="0" borderId="0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2" fontId="4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top"/>
    </xf>
    <xf numFmtId="0" fontId="4" fillId="2" borderId="2" xfId="0" applyNumberFormat="1" applyFont="1" applyFill="1" applyBorder="1" applyAlignment="1" applyProtection="1">
      <alignment horizontal="left" vertical="top" wrapText="1"/>
    </xf>
    <xf numFmtId="2" fontId="6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top"/>
      <protection locked="0"/>
    </xf>
    <xf numFmtId="2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3" borderId="0" xfId="0" applyNumberFormat="1" applyFont="1" applyFill="1" applyBorder="1" applyAlignment="1" applyProtection="1">
      <alignment vertical="top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wrapText="1"/>
    </xf>
    <xf numFmtId="49" fontId="6" fillId="0" borderId="1" xfId="2" applyNumberFormat="1" applyFont="1" applyFill="1" applyBorder="1" applyAlignment="1" applyProtection="1">
      <alignment horizontal="center" vertical="top"/>
    </xf>
    <xf numFmtId="49" fontId="6" fillId="3" borderId="1" xfId="2" applyNumberFormat="1" applyFont="1" applyFill="1" applyBorder="1" applyAlignment="1" applyProtection="1">
      <alignment horizontal="left" vertical="top" wrapText="1"/>
    </xf>
    <xf numFmtId="0" fontId="11" fillId="3" borderId="1" xfId="2" applyNumberFormat="1" applyFont="1" applyFill="1" applyBorder="1" applyAlignment="1" applyProtection="1">
      <alignment horizontal="center" vertical="center"/>
    </xf>
    <xf numFmtId="2" fontId="7" fillId="3" borderId="1" xfId="2" applyNumberFormat="1" applyFont="1" applyFill="1" applyBorder="1" applyAlignment="1" applyProtection="1">
      <alignment horizontal="center" vertical="center"/>
      <protection locked="0"/>
    </xf>
    <xf numFmtId="2" fontId="6" fillId="3" borderId="1" xfId="2" applyNumberFormat="1" applyFont="1" applyFill="1" applyBorder="1" applyAlignment="1" applyProtection="1">
      <alignment horizontal="center" vertical="center"/>
    </xf>
    <xf numFmtId="1" fontId="6" fillId="3" borderId="1" xfId="2" applyNumberFormat="1" applyFont="1" applyFill="1" applyBorder="1" applyAlignment="1" applyProtection="1">
      <alignment horizontal="center" vertical="center"/>
    </xf>
    <xf numFmtId="0" fontId="6" fillId="3" borderId="1" xfId="2" applyNumberFormat="1" applyFont="1" applyFill="1" applyBorder="1" applyAlignment="1" applyProtection="1">
      <alignment horizontal="center" vertical="center"/>
    </xf>
    <xf numFmtId="2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49" fontId="6" fillId="3" borderId="2" xfId="2" applyNumberFormat="1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vertical="center"/>
    </xf>
    <xf numFmtId="2" fontId="7" fillId="2" borderId="1" xfId="0" applyNumberFormat="1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2" fontId="6" fillId="4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top"/>
    </xf>
    <xf numFmtId="0" fontId="6" fillId="3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2" applyNumberFormat="1" applyFont="1" applyFill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center" vertical="top" wrapText="1"/>
    </xf>
    <xf numFmtId="0" fontId="12" fillId="2" borderId="1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left" vertical="center"/>
    </xf>
    <xf numFmtId="2" fontId="13" fillId="2" borderId="1" xfId="0" applyNumberFormat="1" applyFont="1" applyFill="1" applyBorder="1" applyAlignment="1" applyProtection="1">
      <alignment horizontal="center" vertical="center"/>
    </xf>
    <xf numFmtId="2" fontId="13" fillId="2" borderId="1" xfId="0" applyNumberFormat="1" applyFont="1" applyFill="1" applyBorder="1" applyAlignment="1" applyProtection="1">
      <alignment horizontal="left" vertic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left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6" fillId="3" borderId="1" xfId="2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center"/>
    </xf>
    <xf numFmtId="2" fontId="6" fillId="2" borderId="1" xfId="0" applyNumberFormat="1" applyFont="1" applyFill="1" applyBorder="1" applyAlignment="1" applyProtection="1">
      <alignment horizontal="left" vertic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2" fontId="7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4" fillId="2" borderId="4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Border="1" applyAlignment="1" applyProtection="1">
      <alignment horizontal="center" vertical="top" wrapText="1"/>
    </xf>
    <xf numFmtId="0" fontId="6" fillId="3" borderId="6" xfId="0" applyNumberFormat="1" applyFont="1" applyFill="1" applyBorder="1" applyAlignment="1" applyProtection="1">
      <alignment horizontal="left" vertical="top" wrapText="1"/>
    </xf>
    <xf numFmtId="0" fontId="6" fillId="3" borderId="4" xfId="0" applyNumberFormat="1" applyFont="1" applyFill="1" applyBorder="1" applyAlignment="1" applyProtection="1">
      <alignment horizontal="left" vertical="top" wrapText="1"/>
    </xf>
    <xf numFmtId="0" fontId="6" fillId="3" borderId="1" xfId="0" applyNumberFormat="1" applyFont="1" applyFill="1" applyBorder="1" applyAlignment="1" applyProtection="1">
      <alignment horizontal="left" vertical="center"/>
    </xf>
    <xf numFmtId="2" fontId="7" fillId="3" borderId="1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left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1" fontId="6" fillId="0" borderId="1" xfId="2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3" borderId="1" xfId="2" applyNumberFormat="1" applyFont="1" applyFill="1" applyBorder="1" applyAlignment="1" applyProtection="1">
      <alignment horizontal="left" vertical="center"/>
    </xf>
    <xf numFmtId="2" fontId="7" fillId="3" borderId="1" xfId="2" applyNumberFormat="1" applyFont="1" applyFill="1" applyBorder="1" applyAlignment="1" applyProtection="1">
      <alignment horizontal="center" vertical="center"/>
    </xf>
    <xf numFmtId="2" fontId="7" fillId="3" borderId="1" xfId="2" applyNumberFormat="1" applyFont="1" applyFill="1" applyBorder="1" applyAlignment="1" applyProtection="1">
      <alignment vertical="center"/>
    </xf>
    <xf numFmtId="49" fontId="6" fillId="3" borderId="1" xfId="0" applyNumberFormat="1" applyFont="1" applyFill="1" applyBorder="1" applyAlignment="1" applyProtection="1">
      <alignment vertical="top" wrapText="1"/>
    </xf>
    <xf numFmtId="0" fontId="6" fillId="3" borderId="2" xfId="0" applyNumberFormat="1" applyFont="1" applyFill="1" applyBorder="1" applyAlignment="1" applyProtection="1">
      <alignment horizontal="center" vertical="top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left" vertical="center"/>
    </xf>
    <xf numFmtId="49" fontId="6" fillId="4" borderId="1" xfId="0" applyNumberFormat="1" applyFont="1" applyFill="1" applyBorder="1" applyAlignment="1" applyProtection="1">
      <alignment horizontal="center" vertical="top" wrapText="1"/>
    </xf>
    <xf numFmtId="49" fontId="6" fillId="4" borderId="1" xfId="0" applyNumberFormat="1" applyFont="1" applyFill="1" applyBorder="1" applyAlignment="1" applyProtection="1">
      <alignment horizontal="center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6" fillId="4" borderId="1" xfId="0" applyNumberFormat="1" applyFont="1" applyFill="1" applyBorder="1" applyAlignment="1" applyProtection="1">
      <alignment horizontal="center" vertical="center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49" fontId="6" fillId="4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/>
    </xf>
    <xf numFmtId="1" fontId="6" fillId="3" borderId="1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left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horizontal="center" vertical="top"/>
      <protection locked="0"/>
    </xf>
    <xf numFmtId="2" fontId="6" fillId="3" borderId="1" xfId="0" applyNumberFormat="1" applyFont="1" applyFill="1" applyBorder="1" applyAlignment="1" applyProtection="1">
      <alignment horizontal="center" vertical="top"/>
    </xf>
    <xf numFmtId="1" fontId="6" fillId="3" borderId="1" xfId="2" applyNumberFormat="1" applyFont="1" applyFill="1" applyBorder="1" applyAlignment="1" applyProtection="1">
      <alignment horizontal="center" vertical="top"/>
    </xf>
    <xf numFmtId="49" fontId="6" fillId="3" borderId="1" xfId="0" applyNumberFormat="1" applyFont="1" applyFill="1" applyBorder="1" applyAlignment="1" applyProtection="1">
      <alignment horizontal="center" vertical="top" wrapText="1"/>
    </xf>
    <xf numFmtId="2" fontId="6" fillId="0" borderId="1" xfId="2" applyNumberFormat="1" applyFont="1" applyFill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top"/>
    </xf>
    <xf numFmtId="0" fontId="6" fillId="3" borderId="3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right" vertical="top" wrapText="1"/>
    </xf>
    <xf numFmtId="0" fontId="6" fillId="5" borderId="6" xfId="0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0" fontId="4" fillId="4" borderId="5" xfId="0" applyNumberFormat="1" applyFont="1" applyFill="1" applyBorder="1" applyAlignment="1" applyProtection="1">
      <alignment horizontal="center" vertical="top"/>
    </xf>
    <xf numFmtId="0" fontId="4" fillId="4" borderId="5" xfId="0" applyNumberFormat="1" applyFont="1" applyFill="1" applyBorder="1" applyAlignment="1" applyProtection="1">
      <alignment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2" fontId="7" fillId="4" borderId="1" xfId="2" applyNumberFormat="1" applyFont="1" applyFill="1" applyBorder="1" applyAlignment="1" applyProtection="1">
      <alignment horizontal="center" vertical="center"/>
    </xf>
    <xf numFmtId="2" fontId="6" fillId="4" borderId="1" xfId="0" applyNumberFormat="1" applyFont="1" applyFill="1" applyBorder="1" applyAlignment="1" applyProtection="1">
      <alignment vertical="center"/>
    </xf>
    <xf numFmtId="0" fontId="6" fillId="4" borderId="1" xfId="0" applyNumberFormat="1" applyFont="1" applyFill="1" applyBorder="1" applyAlignment="1" applyProtection="1">
      <alignment vertical="center"/>
    </xf>
    <xf numFmtId="0" fontId="6" fillId="4" borderId="1" xfId="0" applyNumberFormat="1" applyFont="1" applyFill="1" applyBorder="1" applyAlignment="1" applyProtection="1">
      <alignment vertical="top"/>
    </xf>
    <xf numFmtId="0" fontId="6" fillId="3" borderId="5" xfId="0" applyNumberFormat="1" applyFont="1" applyFill="1" applyBorder="1" applyAlignment="1" applyProtection="1">
      <alignment horizontal="center" vertical="top"/>
    </xf>
    <xf numFmtId="0" fontId="6" fillId="3" borderId="1" xfId="0" applyNumberFormat="1" applyFont="1" applyFill="1" applyBorder="1" applyAlignment="1" applyProtection="1">
      <alignment vertical="top" wrapText="1"/>
    </xf>
    <xf numFmtId="2" fontId="6" fillId="3" borderId="5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top"/>
    </xf>
    <xf numFmtId="0" fontId="6" fillId="3" borderId="3" xfId="2" applyNumberFormat="1" applyFont="1" applyFill="1" applyBorder="1" applyAlignment="1" applyProtection="1">
      <alignment horizontal="left" vertical="top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2" fontId="7" fillId="3" borderId="3" xfId="2" applyNumberFormat="1" applyFont="1" applyFill="1" applyBorder="1" applyAlignment="1" applyProtection="1">
      <alignment horizontal="center" vertical="center"/>
      <protection locked="0"/>
    </xf>
    <xf numFmtId="2" fontId="6" fillId="3" borderId="3" xfId="0" applyNumberFormat="1" applyFont="1" applyFill="1" applyBorder="1" applyAlignment="1" applyProtection="1">
      <alignment horizontal="center" vertical="center"/>
    </xf>
    <xf numFmtId="0" fontId="6" fillId="3" borderId="3" xfId="0" applyNumberFormat="1" applyFont="1" applyFill="1" applyBorder="1" applyAlignment="1" applyProtection="1">
      <alignment horizontal="center" vertical="center"/>
    </xf>
    <xf numFmtId="2" fontId="6" fillId="3" borderId="7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top" wrapText="1"/>
    </xf>
    <xf numFmtId="0" fontId="6" fillId="0" borderId="3" xfId="0" applyFont="1" applyFill="1" applyBorder="1" applyAlignment="1" applyProtection="1">
      <alignment vertical="top" wrapText="1"/>
    </xf>
    <xf numFmtId="0" fontId="4" fillId="3" borderId="2" xfId="0" applyNumberFormat="1" applyFont="1" applyFill="1" applyBorder="1" applyAlignment="1" applyProtection="1">
      <alignment horizontal="center" vertical="top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2" fontId="7" fillId="3" borderId="5" xfId="2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2" fontId="6" fillId="0" borderId="0" xfId="0" applyNumberFormat="1" applyFont="1" applyFill="1" applyBorder="1" applyAlignment="1" applyProtection="1">
      <alignment horizontal="center" vertical="top"/>
    </xf>
    <xf numFmtId="2" fontId="6" fillId="0" borderId="0" xfId="0" applyNumberFormat="1" applyFont="1" applyFill="1" applyBorder="1" applyAlignment="1" applyProtection="1">
      <alignment vertical="top"/>
    </xf>
    <xf numFmtId="0" fontId="6" fillId="0" borderId="0" xfId="0" applyFont="1" applyAlignment="1" applyProtection="1">
      <alignment horizontal="left" vertical="center" indent="7"/>
    </xf>
    <xf numFmtId="0" fontId="4" fillId="0" borderId="1" xfId="0" applyNumberFormat="1" applyFont="1" applyFill="1" applyBorder="1" applyAlignment="1" applyProtection="1">
      <alignment horizontal="center" vertical="center"/>
    </xf>
    <xf numFmtId="44" fontId="6" fillId="0" borderId="1" xfId="1" applyFont="1" applyFill="1" applyBorder="1" applyAlignment="1" applyProtection="1">
      <alignment horizontal="center" vertical="center"/>
    </xf>
    <xf numFmtId="44" fontId="4" fillId="0" borderId="1" xfId="1" applyFont="1" applyFill="1" applyBorder="1" applyAlignment="1" applyProtection="1">
      <alignment horizontal="center" vertical="center"/>
    </xf>
    <xf numFmtId="2" fontId="6" fillId="0" borderId="1" xfId="2" applyNumberFormat="1" applyFont="1" applyFill="1" applyBorder="1" applyAlignment="1" applyProtection="1">
      <alignment horizontal="center" vertical="center"/>
      <protection locked="0"/>
    </xf>
    <xf numFmtId="2" fontId="6" fillId="0" borderId="1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top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1" xfId="0" applyNumberFormat="1" applyFont="1" applyFill="1" applyBorder="1" applyAlignment="1" applyProtection="1">
      <alignment vertical="top" wrapText="1"/>
    </xf>
    <xf numFmtId="0" fontId="6" fillId="3" borderId="3" xfId="0" applyNumberFormat="1" applyFont="1" applyFill="1" applyBorder="1" applyAlignment="1" applyProtection="1">
      <alignment vertical="top" wrapText="1"/>
    </xf>
    <xf numFmtId="0" fontId="6" fillId="3" borderId="4" xfId="2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9" xfId="0" applyNumberFormat="1" applyFont="1" applyFill="1" applyBorder="1" applyAlignment="1" applyProtection="1">
      <alignment vertical="center" wrapText="1"/>
    </xf>
    <xf numFmtId="0" fontId="0" fillId="0" borderId="9" xfId="0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2" fontId="17" fillId="0" borderId="0" xfId="0" applyNumberFormat="1" applyFont="1" applyFill="1" applyBorder="1" applyAlignment="1" applyProtection="1">
      <alignment vertical="center"/>
    </xf>
    <xf numFmtId="0" fontId="18" fillId="0" borderId="0" xfId="0" applyFont="1" applyAlignment="1"/>
    <xf numFmtId="0" fontId="6" fillId="0" borderId="0" xfId="0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CB639-4235-4F44-ACF2-44A4F221EDD8}">
  <dimension ref="A1:J135"/>
  <sheetViews>
    <sheetView tabSelected="1" view="pageLayout" zoomScaleNormal="100" workbookViewId="0">
      <selection activeCell="D4" sqref="D4"/>
    </sheetView>
  </sheetViews>
  <sheetFormatPr defaultRowHeight="15" x14ac:dyDescent="0.25"/>
  <cols>
    <col min="1" max="1" width="6.28515625" customWidth="1"/>
    <col min="2" max="2" width="27.85546875" customWidth="1"/>
    <col min="4" max="4" width="11.85546875" customWidth="1"/>
    <col min="8" max="8" width="15.85546875" customWidth="1"/>
    <col min="9" max="9" width="13.28515625" customWidth="1"/>
    <col min="10" max="10" width="15.42578125" customWidth="1"/>
  </cols>
  <sheetData>
    <row r="1" spans="1:10" ht="15.75" x14ac:dyDescent="0.25">
      <c r="A1" s="166" t="s">
        <v>144</v>
      </c>
      <c r="B1" s="167"/>
      <c r="C1" s="2"/>
      <c r="D1" s="3"/>
      <c r="E1" s="172" t="s">
        <v>200</v>
      </c>
      <c r="F1" s="173"/>
      <c r="G1" s="173"/>
      <c r="H1" s="173"/>
      <c r="I1" s="173"/>
      <c r="J1" s="173"/>
    </row>
    <row r="2" spans="1:10" x14ac:dyDescent="0.25">
      <c r="A2" s="168" t="s">
        <v>164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30" x14ac:dyDescent="0.25">
      <c r="A3" s="4" t="s">
        <v>0</v>
      </c>
      <c r="B3" s="5" t="s">
        <v>1</v>
      </c>
      <c r="C3" s="4" t="s">
        <v>2</v>
      </c>
      <c r="D3" s="6" t="s">
        <v>3</v>
      </c>
      <c r="E3" s="6" t="s">
        <v>4</v>
      </c>
      <c r="F3" s="5" t="s">
        <v>5</v>
      </c>
      <c r="G3" s="7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8" t="s">
        <v>10</v>
      </c>
      <c r="B4" s="9" t="s">
        <v>11</v>
      </c>
      <c r="C4" s="8" t="s">
        <v>12</v>
      </c>
      <c r="D4" s="10" t="s">
        <v>13</v>
      </c>
      <c r="E4" s="10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</row>
    <row r="5" spans="1:10" ht="45" x14ac:dyDescent="0.25">
      <c r="A5" s="11" t="s">
        <v>20</v>
      </c>
      <c r="B5" s="12" t="s">
        <v>21</v>
      </c>
      <c r="C5" s="11"/>
      <c r="D5" s="13"/>
      <c r="E5" s="13"/>
      <c r="F5" s="14"/>
      <c r="G5" s="11"/>
      <c r="H5" s="11"/>
      <c r="I5" s="11"/>
      <c r="J5" s="11"/>
    </row>
    <row r="6" spans="1:10" x14ac:dyDescent="0.25">
      <c r="A6" s="15">
        <v>1</v>
      </c>
      <c r="B6" s="16" t="s">
        <v>22</v>
      </c>
      <c r="C6" s="17" t="s">
        <v>23</v>
      </c>
      <c r="D6" s="18"/>
      <c r="E6" s="19">
        <v>56.752400000000002</v>
      </c>
      <c r="F6" s="17">
        <v>360</v>
      </c>
      <c r="G6" s="17">
        <v>8</v>
      </c>
      <c r="H6" s="20">
        <f t="shared" ref="H6:H26" si="0">ROUND(D6*E6*F6,2)</f>
        <v>0</v>
      </c>
      <c r="I6" s="20">
        <f>ROUND(H6*G6/100,2)</f>
        <v>0</v>
      </c>
      <c r="J6" s="20">
        <f>ROUND(H6+H6*G6/100,2)</f>
        <v>0</v>
      </c>
    </row>
    <row r="7" spans="1:10" ht="30" x14ac:dyDescent="0.25">
      <c r="A7" s="15">
        <v>2</v>
      </c>
      <c r="B7" s="16" t="s">
        <v>24</v>
      </c>
      <c r="C7" s="15" t="s">
        <v>25</v>
      </c>
      <c r="D7" s="21"/>
      <c r="E7" s="19">
        <v>715.91</v>
      </c>
      <c r="F7" s="15">
        <v>20</v>
      </c>
      <c r="G7" s="15">
        <v>8</v>
      </c>
      <c r="H7" s="22">
        <f t="shared" si="0"/>
        <v>0</v>
      </c>
      <c r="I7" s="22">
        <f t="shared" ref="I7:I49" si="1">ROUND(H7*G7/100,2)</f>
        <v>0</v>
      </c>
      <c r="J7" s="22">
        <f t="shared" ref="J7:J49" si="2">ROUND(H7+H7*G7/100,2)</f>
        <v>0</v>
      </c>
    </row>
    <row r="8" spans="1:10" ht="30" x14ac:dyDescent="0.25">
      <c r="A8" s="15">
        <v>3</v>
      </c>
      <c r="B8" s="16" t="s">
        <v>24</v>
      </c>
      <c r="C8" s="15" t="s">
        <v>25</v>
      </c>
      <c r="D8" s="21"/>
      <c r="E8" s="19">
        <v>311.14999999999998</v>
      </c>
      <c r="F8" s="15">
        <v>30</v>
      </c>
      <c r="G8" s="15">
        <v>8</v>
      </c>
      <c r="H8" s="22">
        <f>ROUND(D8*E8*F8,2)</f>
        <v>0</v>
      </c>
      <c r="I8" s="22">
        <f>ROUND(H8*G8/100,2)</f>
        <v>0</v>
      </c>
      <c r="J8" s="22">
        <f>ROUND(H8+H8*G8/100,2)</f>
        <v>0</v>
      </c>
    </row>
    <row r="9" spans="1:10" ht="30" x14ac:dyDescent="0.25">
      <c r="A9" s="15">
        <v>4</v>
      </c>
      <c r="B9" s="16" t="s">
        <v>26</v>
      </c>
      <c r="C9" s="17" t="s">
        <v>27</v>
      </c>
      <c r="D9" s="18"/>
      <c r="E9" s="20">
        <v>350</v>
      </c>
      <c r="F9" s="17">
        <v>1</v>
      </c>
      <c r="G9" s="17">
        <v>23</v>
      </c>
      <c r="H9" s="20">
        <f t="shared" si="0"/>
        <v>0</v>
      </c>
      <c r="I9" s="20">
        <f t="shared" si="1"/>
        <v>0</v>
      </c>
      <c r="J9" s="20">
        <f t="shared" si="2"/>
        <v>0</v>
      </c>
    </row>
    <row r="10" spans="1:10" ht="31.5" customHeight="1" x14ac:dyDescent="0.25">
      <c r="A10" s="15">
        <v>5</v>
      </c>
      <c r="B10" s="16" t="s">
        <v>28</v>
      </c>
      <c r="C10" s="23" t="s">
        <v>29</v>
      </c>
      <c r="D10" s="18"/>
      <c r="E10" s="20">
        <v>33</v>
      </c>
      <c r="F10" s="17">
        <v>6</v>
      </c>
      <c r="G10" s="17">
        <v>23</v>
      </c>
      <c r="H10" s="20">
        <f t="shared" si="0"/>
        <v>0</v>
      </c>
      <c r="I10" s="20">
        <f t="shared" si="1"/>
        <v>0</v>
      </c>
      <c r="J10" s="20">
        <f t="shared" si="2"/>
        <v>0</v>
      </c>
    </row>
    <row r="11" spans="1:10" ht="45" x14ac:dyDescent="0.25">
      <c r="A11" s="15">
        <v>6</v>
      </c>
      <c r="B11" s="16" t="s">
        <v>30</v>
      </c>
      <c r="C11" s="24" t="s">
        <v>29</v>
      </c>
      <c r="D11" s="21"/>
      <c r="E11" s="22">
        <v>51.8</v>
      </c>
      <c r="F11" s="15">
        <v>1</v>
      </c>
      <c r="G11" s="15">
        <v>23</v>
      </c>
      <c r="H11" s="22">
        <f t="shared" si="0"/>
        <v>0</v>
      </c>
      <c r="I11" s="22">
        <f t="shared" si="1"/>
        <v>0</v>
      </c>
      <c r="J11" s="22">
        <f t="shared" si="2"/>
        <v>0</v>
      </c>
    </row>
    <row r="12" spans="1:10" ht="16.5" x14ac:dyDescent="0.25">
      <c r="A12" s="15">
        <v>7</v>
      </c>
      <c r="B12" s="16" t="s">
        <v>31</v>
      </c>
      <c r="C12" s="23" t="s">
        <v>29</v>
      </c>
      <c r="D12" s="18"/>
      <c r="E12" s="20">
        <v>80</v>
      </c>
      <c r="F12" s="17">
        <v>1</v>
      </c>
      <c r="G12" s="17">
        <v>8</v>
      </c>
      <c r="H12" s="20">
        <f t="shared" si="0"/>
        <v>0</v>
      </c>
      <c r="I12" s="20">
        <f t="shared" si="1"/>
        <v>0</v>
      </c>
      <c r="J12" s="20">
        <f t="shared" si="2"/>
        <v>0</v>
      </c>
    </row>
    <row r="13" spans="1:10" ht="30" x14ac:dyDescent="0.25">
      <c r="A13" s="15">
        <v>8</v>
      </c>
      <c r="B13" s="25" t="s">
        <v>32</v>
      </c>
      <c r="C13" s="26" t="s">
        <v>25</v>
      </c>
      <c r="D13" s="27"/>
      <c r="E13" s="28">
        <v>1027.06</v>
      </c>
      <c r="F13" s="26">
        <v>30</v>
      </c>
      <c r="G13" s="26">
        <v>8</v>
      </c>
      <c r="H13" s="28">
        <f t="shared" si="0"/>
        <v>0</v>
      </c>
      <c r="I13" s="28">
        <f t="shared" si="1"/>
        <v>0</v>
      </c>
      <c r="J13" s="28">
        <f t="shared" si="2"/>
        <v>0</v>
      </c>
    </row>
    <row r="14" spans="1:10" ht="30" x14ac:dyDescent="0.25">
      <c r="A14" s="15">
        <v>9</v>
      </c>
      <c r="B14" s="29" t="s">
        <v>33</v>
      </c>
      <c r="C14" s="26" t="s">
        <v>25</v>
      </c>
      <c r="D14" s="27"/>
      <c r="E14" s="28">
        <v>167.13</v>
      </c>
      <c r="F14" s="26">
        <v>30</v>
      </c>
      <c r="G14" s="26">
        <v>8</v>
      </c>
      <c r="H14" s="28">
        <f t="shared" si="0"/>
        <v>0</v>
      </c>
      <c r="I14" s="28">
        <f t="shared" si="1"/>
        <v>0</v>
      </c>
      <c r="J14" s="28">
        <f t="shared" si="2"/>
        <v>0</v>
      </c>
    </row>
    <row r="15" spans="1:10" ht="30" x14ac:dyDescent="0.25">
      <c r="A15" s="15">
        <v>10</v>
      </c>
      <c r="B15" s="16" t="s">
        <v>211</v>
      </c>
      <c r="C15" s="17" t="s">
        <v>45</v>
      </c>
      <c r="D15" s="27"/>
      <c r="E15" s="28">
        <v>167.13</v>
      </c>
      <c r="F15" s="26">
        <v>6</v>
      </c>
      <c r="G15" s="26">
        <v>8</v>
      </c>
      <c r="H15" s="28">
        <f t="shared" si="0"/>
        <v>0</v>
      </c>
      <c r="I15" s="28">
        <f t="shared" si="1"/>
        <v>0</v>
      </c>
      <c r="J15" s="28">
        <f t="shared" si="2"/>
        <v>0</v>
      </c>
    </row>
    <row r="16" spans="1:10" ht="30" x14ac:dyDescent="0.25">
      <c r="A16" s="15" t="s">
        <v>210</v>
      </c>
      <c r="B16" s="16" t="s">
        <v>212</v>
      </c>
      <c r="C16" s="17" t="s">
        <v>45</v>
      </c>
      <c r="D16" s="27"/>
      <c r="E16" s="28">
        <v>167.13</v>
      </c>
      <c r="F16" s="26">
        <v>2</v>
      </c>
      <c r="G16" s="26">
        <v>8</v>
      </c>
      <c r="H16" s="28">
        <f t="shared" si="0"/>
        <v>0</v>
      </c>
      <c r="I16" s="28">
        <f t="shared" si="1"/>
        <v>0</v>
      </c>
      <c r="J16" s="28">
        <f t="shared" si="2"/>
        <v>0</v>
      </c>
    </row>
    <row r="17" spans="1:10" ht="15.75" x14ac:dyDescent="0.3">
      <c r="A17" s="15">
        <v>11</v>
      </c>
      <c r="B17" s="30" t="s">
        <v>152</v>
      </c>
      <c r="C17" s="26" t="s">
        <v>34</v>
      </c>
      <c r="D17" s="27"/>
      <c r="E17" s="28">
        <v>20</v>
      </c>
      <c r="F17" s="26">
        <v>1</v>
      </c>
      <c r="G17" s="26">
        <v>8</v>
      </c>
      <c r="H17" s="28">
        <f t="shared" si="0"/>
        <v>0</v>
      </c>
      <c r="I17" s="28">
        <f t="shared" si="1"/>
        <v>0</v>
      </c>
      <c r="J17" s="28">
        <f t="shared" si="2"/>
        <v>0</v>
      </c>
    </row>
    <row r="18" spans="1:10" ht="30" x14ac:dyDescent="0.3">
      <c r="A18" s="15">
        <v>12</v>
      </c>
      <c r="B18" s="30" t="s">
        <v>153</v>
      </c>
      <c r="C18" s="26" t="s">
        <v>35</v>
      </c>
      <c r="D18" s="27"/>
      <c r="E18" s="28">
        <v>50</v>
      </c>
      <c r="F18" s="26">
        <v>1</v>
      </c>
      <c r="G18" s="26">
        <v>8</v>
      </c>
      <c r="H18" s="28">
        <f t="shared" si="0"/>
        <v>0</v>
      </c>
      <c r="I18" s="28">
        <f t="shared" si="1"/>
        <v>0</v>
      </c>
      <c r="J18" s="28">
        <f t="shared" si="2"/>
        <v>0</v>
      </c>
    </row>
    <row r="19" spans="1:10" ht="50.25" customHeight="1" x14ac:dyDescent="0.25">
      <c r="A19" s="15">
        <v>13</v>
      </c>
      <c r="B19" s="16" t="s">
        <v>36</v>
      </c>
      <c r="C19" s="26" t="s">
        <v>35</v>
      </c>
      <c r="D19" s="27"/>
      <c r="E19" s="28">
        <v>60</v>
      </c>
      <c r="F19" s="26">
        <v>1</v>
      </c>
      <c r="G19" s="26">
        <v>8</v>
      </c>
      <c r="H19" s="28">
        <f t="shared" si="0"/>
        <v>0</v>
      </c>
      <c r="I19" s="28">
        <f t="shared" si="1"/>
        <v>0</v>
      </c>
      <c r="J19" s="28">
        <f t="shared" si="2"/>
        <v>0</v>
      </c>
    </row>
    <row r="20" spans="1:10" ht="45" x14ac:dyDescent="0.25">
      <c r="A20" s="15">
        <v>14</v>
      </c>
      <c r="B20" s="16" t="s">
        <v>37</v>
      </c>
      <c r="C20" s="26" t="s">
        <v>35</v>
      </c>
      <c r="D20" s="27"/>
      <c r="E20" s="28">
        <v>162</v>
      </c>
      <c r="F20" s="26">
        <v>1</v>
      </c>
      <c r="G20" s="26">
        <v>8</v>
      </c>
      <c r="H20" s="28">
        <f t="shared" si="0"/>
        <v>0</v>
      </c>
      <c r="I20" s="28">
        <f t="shared" si="1"/>
        <v>0</v>
      </c>
      <c r="J20" s="28">
        <f t="shared" si="2"/>
        <v>0</v>
      </c>
    </row>
    <row r="21" spans="1:10" x14ac:dyDescent="0.25">
      <c r="A21" s="31" t="s">
        <v>38</v>
      </c>
      <c r="B21" s="32" t="s">
        <v>39</v>
      </c>
      <c r="C21" s="33" t="s">
        <v>40</v>
      </c>
      <c r="D21" s="34"/>
      <c r="E21" s="35">
        <v>4</v>
      </c>
      <c r="F21" s="36">
        <v>8</v>
      </c>
      <c r="G21" s="37">
        <v>8</v>
      </c>
      <c r="H21" s="38">
        <f t="shared" si="0"/>
        <v>0</v>
      </c>
      <c r="I21" s="39">
        <f t="shared" si="1"/>
        <v>0</v>
      </c>
      <c r="J21" s="38">
        <f>H21+H21*G21/100</f>
        <v>0</v>
      </c>
    </row>
    <row r="22" spans="1:10" ht="30" x14ac:dyDescent="0.25">
      <c r="A22" s="31" t="s">
        <v>41</v>
      </c>
      <c r="B22" s="40" t="s">
        <v>42</v>
      </c>
      <c r="C22" s="33" t="s">
        <v>40</v>
      </c>
      <c r="D22" s="34"/>
      <c r="E22" s="35">
        <v>1</v>
      </c>
      <c r="F22" s="36">
        <v>9</v>
      </c>
      <c r="G22" s="37">
        <v>8</v>
      </c>
      <c r="H22" s="38">
        <f t="shared" si="0"/>
        <v>0</v>
      </c>
      <c r="I22" s="39">
        <f t="shared" si="1"/>
        <v>0</v>
      </c>
      <c r="J22" s="38">
        <f>H22+H22*G22/100</f>
        <v>0</v>
      </c>
    </row>
    <row r="23" spans="1:10" ht="30" x14ac:dyDescent="0.25">
      <c r="A23" s="31" t="s">
        <v>161</v>
      </c>
      <c r="B23" s="40" t="s">
        <v>162</v>
      </c>
      <c r="C23" s="33" t="s">
        <v>163</v>
      </c>
      <c r="D23" s="34"/>
      <c r="E23" s="35">
        <v>5</v>
      </c>
      <c r="F23" s="36">
        <v>1</v>
      </c>
      <c r="G23" s="161">
        <v>23</v>
      </c>
      <c r="H23" s="38">
        <f t="shared" si="0"/>
        <v>0</v>
      </c>
      <c r="I23" s="39">
        <f t="shared" si="1"/>
        <v>0</v>
      </c>
      <c r="J23" s="38">
        <f>H23+H23*G23/100</f>
        <v>0</v>
      </c>
    </row>
    <row r="24" spans="1:10" x14ac:dyDescent="0.25">
      <c r="A24" s="31" t="s">
        <v>166</v>
      </c>
      <c r="B24" s="40" t="s">
        <v>171</v>
      </c>
      <c r="C24" s="33" t="s">
        <v>172</v>
      </c>
      <c r="D24" s="34"/>
      <c r="E24" s="35">
        <v>1</v>
      </c>
      <c r="F24" s="36">
        <v>1</v>
      </c>
      <c r="G24" s="161">
        <v>23</v>
      </c>
      <c r="H24" s="38">
        <f t="shared" si="0"/>
        <v>0</v>
      </c>
      <c r="I24" s="39">
        <f t="shared" si="1"/>
        <v>0</v>
      </c>
      <c r="J24" s="38">
        <f t="shared" ref="J24" si="3">H24+H24*G24/100</f>
        <v>0</v>
      </c>
    </row>
    <row r="25" spans="1:10" x14ac:dyDescent="0.25">
      <c r="A25" s="31" t="s">
        <v>169</v>
      </c>
      <c r="B25" s="40" t="s">
        <v>173</v>
      </c>
      <c r="C25" s="33" t="s">
        <v>27</v>
      </c>
      <c r="D25" s="34"/>
      <c r="E25" s="35">
        <v>285</v>
      </c>
      <c r="F25" s="36">
        <v>1</v>
      </c>
      <c r="G25" s="161">
        <v>8</v>
      </c>
      <c r="H25" s="38">
        <f t="shared" si="0"/>
        <v>0</v>
      </c>
      <c r="I25" s="39">
        <f t="shared" si="1"/>
        <v>0</v>
      </c>
      <c r="J25" s="38">
        <f t="shared" ref="J25" si="4">H25+H25*G25/100</f>
        <v>0</v>
      </c>
    </row>
    <row r="26" spans="1:10" x14ac:dyDescent="0.25">
      <c r="A26" s="31" t="s">
        <v>170</v>
      </c>
      <c r="B26" s="40" t="s">
        <v>167</v>
      </c>
      <c r="C26" s="33" t="s">
        <v>27</v>
      </c>
      <c r="D26" s="34"/>
      <c r="E26" s="35">
        <v>5</v>
      </c>
      <c r="F26" s="36">
        <v>1</v>
      </c>
      <c r="G26" s="161">
        <v>23</v>
      </c>
      <c r="H26" s="38">
        <f t="shared" si="0"/>
        <v>0</v>
      </c>
      <c r="I26" s="39">
        <f t="shared" si="1"/>
        <v>0</v>
      </c>
      <c r="J26" s="38">
        <f>H26+H26*G26/100</f>
        <v>0</v>
      </c>
    </row>
    <row r="27" spans="1:10" x14ac:dyDescent="0.25">
      <c r="A27" s="11"/>
      <c r="B27" s="12" t="s">
        <v>43</v>
      </c>
      <c r="C27" s="41"/>
      <c r="D27" s="42"/>
      <c r="E27" s="43"/>
      <c r="F27" s="4"/>
      <c r="G27" s="44"/>
      <c r="H27" s="45"/>
      <c r="I27" s="45"/>
      <c r="J27" s="45"/>
    </row>
    <row r="28" spans="1:10" ht="30" x14ac:dyDescent="0.25">
      <c r="A28" s="46">
        <v>21</v>
      </c>
      <c r="B28" s="47" t="s">
        <v>157</v>
      </c>
      <c r="C28" s="26" t="s">
        <v>25</v>
      </c>
      <c r="D28" s="158"/>
      <c r="E28" s="163">
        <v>2476.69</v>
      </c>
      <c r="F28" s="17">
        <v>3</v>
      </c>
      <c r="G28" s="26">
        <v>8</v>
      </c>
      <c r="H28" s="28">
        <f t="shared" ref="H28:H35" si="5">ROUND(D28*E28*F28,2)</f>
        <v>0</v>
      </c>
      <c r="I28" s="28">
        <f t="shared" si="1"/>
        <v>0</v>
      </c>
      <c r="J28" s="28">
        <f t="shared" si="2"/>
        <v>0</v>
      </c>
    </row>
    <row r="29" spans="1:10" ht="30" x14ac:dyDescent="0.25">
      <c r="A29" s="46">
        <v>22</v>
      </c>
      <c r="B29" s="47" t="s">
        <v>157</v>
      </c>
      <c r="C29" s="26" t="s">
        <v>25</v>
      </c>
      <c r="D29" s="158"/>
      <c r="E29" s="163">
        <v>521.91</v>
      </c>
      <c r="F29" s="17">
        <v>6</v>
      </c>
      <c r="G29" s="26">
        <v>8</v>
      </c>
      <c r="H29" s="28">
        <f t="shared" si="5"/>
        <v>0</v>
      </c>
      <c r="I29" s="28">
        <f>ROUND(H29*G29/100,2)</f>
        <v>0</v>
      </c>
      <c r="J29" s="28">
        <f>ROUND(H29+H29*G29/100,2)</f>
        <v>0</v>
      </c>
    </row>
    <row r="30" spans="1:10" x14ac:dyDescent="0.25">
      <c r="A30" s="46">
        <v>23</v>
      </c>
      <c r="B30" s="47" t="s">
        <v>159</v>
      </c>
      <c r="C30" s="26" t="s">
        <v>25</v>
      </c>
      <c r="D30" s="158"/>
      <c r="E30" s="163">
        <v>127</v>
      </c>
      <c r="F30" s="17">
        <v>1</v>
      </c>
      <c r="G30" s="26">
        <v>8</v>
      </c>
      <c r="H30" s="28">
        <f t="shared" si="5"/>
        <v>0</v>
      </c>
      <c r="I30" s="28">
        <f>ROUND(H30*G30/100,2)</f>
        <v>0</v>
      </c>
      <c r="J30" s="28">
        <f>ROUND(H30+H30*G30/100,2)</f>
        <v>0</v>
      </c>
    </row>
    <row r="31" spans="1:10" ht="35.25" customHeight="1" x14ac:dyDescent="0.25">
      <c r="A31" s="46">
        <v>24</v>
      </c>
      <c r="B31" s="47" t="s">
        <v>44</v>
      </c>
      <c r="C31" s="26" t="s">
        <v>45</v>
      </c>
      <c r="D31" s="27"/>
      <c r="E31" s="163">
        <v>19</v>
      </c>
      <c r="F31" s="17">
        <v>8</v>
      </c>
      <c r="G31" s="26">
        <v>8</v>
      </c>
      <c r="H31" s="28">
        <f>ROUND(D31*E31*F31,2)</f>
        <v>0</v>
      </c>
      <c r="I31" s="28">
        <f>ROUND(H31*G31/100,2)</f>
        <v>0</v>
      </c>
      <c r="J31" s="28">
        <f>ROUND(H31+H31*G31/100,2)</f>
        <v>0</v>
      </c>
    </row>
    <row r="32" spans="1:10" x14ac:dyDescent="0.25">
      <c r="A32" s="46">
        <v>25</v>
      </c>
      <c r="B32" s="48" t="s">
        <v>46</v>
      </c>
      <c r="C32" s="17" t="s">
        <v>25</v>
      </c>
      <c r="D32" s="18"/>
      <c r="E32" s="164">
        <v>30</v>
      </c>
      <c r="F32" s="17">
        <v>1</v>
      </c>
      <c r="G32" s="17">
        <v>8</v>
      </c>
      <c r="H32" s="20">
        <f t="shared" si="5"/>
        <v>0</v>
      </c>
      <c r="I32" s="20">
        <f t="shared" si="1"/>
        <v>0</v>
      </c>
      <c r="J32" s="20">
        <f t="shared" si="2"/>
        <v>0</v>
      </c>
    </row>
    <row r="33" spans="1:10" ht="30" x14ac:dyDescent="0.25">
      <c r="A33" s="46">
        <v>26</v>
      </c>
      <c r="B33" s="49" t="s">
        <v>146</v>
      </c>
      <c r="C33" s="17" t="s">
        <v>25</v>
      </c>
      <c r="D33" s="18"/>
      <c r="E33" s="164">
        <v>2000</v>
      </c>
      <c r="F33" s="17">
        <v>1</v>
      </c>
      <c r="G33" s="17">
        <v>8</v>
      </c>
      <c r="H33" s="20">
        <f t="shared" si="5"/>
        <v>0</v>
      </c>
      <c r="I33" s="20">
        <f t="shared" si="1"/>
        <v>0</v>
      </c>
      <c r="J33" s="20">
        <f t="shared" si="2"/>
        <v>0</v>
      </c>
    </row>
    <row r="34" spans="1:10" ht="30" x14ac:dyDescent="0.25">
      <c r="A34" s="46">
        <v>27</v>
      </c>
      <c r="B34" s="48" t="s">
        <v>158</v>
      </c>
      <c r="C34" s="17" t="s">
        <v>25</v>
      </c>
      <c r="D34" s="18"/>
      <c r="E34" s="165">
        <v>2398.88</v>
      </c>
      <c r="F34" s="17">
        <v>1</v>
      </c>
      <c r="G34" s="17">
        <v>8</v>
      </c>
      <c r="H34" s="20">
        <f t="shared" si="5"/>
        <v>0</v>
      </c>
      <c r="I34" s="20">
        <f t="shared" si="1"/>
        <v>0</v>
      </c>
      <c r="J34" s="20">
        <f t="shared" si="2"/>
        <v>0</v>
      </c>
    </row>
    <row r="35" spans="1:10" ht="30" x14ac:dyDescent="0.25">
      <c r="A35" s="46">
        <v>28</v>
      </c>
      <c r="B35" s="48" t="s">
        <v>160</v>
      </c>
      <c r="C35" s="17" t="s">
        <v>25</v>
      </c>
      <c r="D35" s="18"/>
      <c r="E35" s="165">
        <v>127</v>
      </c>
      <c r="F35" s="17">
        <v>1</v>
      </c>
      <c r="G35" s="157">
        <v>1</v>
      </c>
      <c r="H35" s="20">
        <f t="shared" si="5"/>
        <v>0</v>
      </c>
      <c r="I35" s="20">
        <f t="shared" si="1"/>
        <v>0</v>
      </c>
      <c r="J35" s="20">
        <f t="shared" si="2"/>
        <v>0</v>
      </c>
    </row>
    <row r="36" spans="1:10" x14ac:dyDescent="0.25">
      <c r="A36" s="51"/>
      <c r="B36" s="12" t="s">
        <v>47</v>
      </c>
      <c r="C36" s="52"/>
      <c r="D36" s="53"/>
      <c r="E36" s="54"/>
      <c r="F36" s="55"/>
      <c r="G36" s="56"/>
      <c r="H36" s="57"/>
      <c r="I36" s="57"/>
      <c r="J36" s="57"/>
    </row>
    <row r="37" spans="1:10" ht="16.5" x14ac:dyDescent="0.25">
      <c r="A37" s="15">
        <v>29</v>
      </c>
      <c r="B37" s="48" t="s">
        <v>48</v>
      </c>
      <c r="C37" s="17" t="s">
        <v>49</v>
      </c>
      <c r="D37" s="18"/>
      <c r="E37" s="20">
        <v>10</v>
      </c>
      <c r="F37" s="17">
        <v>1</v>
      </c>
      <c r="G37" s="17">
        <v>8</v>
      </c>
      <c r="H37" s="20">
        <f>ROUND(D37*E37*F37,2)</f>
        <v>0</v>
      </c>
      <c r="I37" s="20">
        <f t="shared" si="1"/>
        <v>0</v>
      </c>
      <c r="J37" s="20">
        <f t="shared" si="2"/>
        <v>0</v>
      </c>
    </row>
    <row r="38" spans="1:10" ht="30" x14ac:dyDescent="0.25">
      <c r="A38" s="15">
        <v>30</v>
      </c>
      <c r="B38" s="58" t="s">
        <v>50</v>
      </c>
      <c r="C38" s="37" t="s">
        <v>27</v>
      </c>
      <c r="D38" s="34"/>
      <c r="E38" s="20">
        <v>50</v>
      </c>
      <c r="F38" s="17">
        <v>1</v>
      </c>
      <c r="G38" s="17">
        <v>8</v>
      </c>
      <c r="H38" s="20">
        <f>ROUND(D38*E38*F38,2)</f>
        <v>0</v>
      </c>
      <c r="I38" s="20">
        <f t="shared" si="1"/>
        <v>0</v>
      </c>
      <c r="J38" s="20">
        <f t="shared" si="2"/>
        <v>0</v>
      </c>
    </row>
    <row r="39" spans="1:10" x14ac:dyDescent="0.25">
      <c r="A39" s="15">
        <v>31</v>
      </c>
      <c r="B39" s="16" t="s">
        <v>51</v>
      </c>
      <c r="C39" s="17" t="s">
        <v>45</v>
      </c>
      <c r="D39" s="18"/>
      <c r="E39" s="50">
        <v>7.56</v>
      </c>
      <c r="F39" s="17">
        <v>9</v>
      </c>
      <c r="G39" s="17">
        <v>8</v>
      </c>
      <c r="H39" s="20">
        <f>ROUND(D39*E39*F39,2)</f>
        <v>0</v>
      </c>
      <c r="I39" s="20">
        <f t="shared" si="1"/>
        <v>0</v>
      </c>
      <c r="J39" s="20">
        <f t="shared" si="2"/>
        <v>0</v>
      </c>
    </row>
    <row r="40" spans="1:10" x14ac:dyDescent="0.25">
      <c r="A40" s="11"/>
      <c r="B40" s="12" t="s">
        <v>52</v>
      </c>
      <c r="C40" s="59"/>
      <c r="D40" s="42"/>
      <c r="E40" s="60"/>
      <c r="F40" s="4"/>
      <c r="G40" s="61"/>
      <c r="H40" s="45"/>
      <c r="I40" s="45"/>
      <c r="J40" s="45"/>
    </row>
    <row r="41" spans="1:10" x14ac:dyDescent="0.25">
      <c r="A41" s="15">
        <v>32</v>
      </c>
      <c r="B41" s="48" t="s">
        <v>53</v>
      </c>
      <c r="C41" s="17" t="s">
        <v>27</v>
      </c>
      <c r="D41" s="18"/>
      <c r="E41" s="20">
        <v>600</v>
      </c>
      <c r="F41" s="17">
        <v>1</v>
      </c>
      <c r="G41" s="17">
        <v>8</v>
      </c>
      <c r="H41" s="20">
        <f t="shared" ref="H41:H49" si="6">ROUND(D41*E41*F41,2)</f>
        <v>0</v>
      </c>
      <c r="I41" s="20">
        <f t="shared" si="1"/>
        <v>0</v>
      </c>
      <c r="J41" s="20">
        <f t="shared" si="2"/>
        <v>0</v>
      </c>
    </row>
    <row r="42" spans="1:10" ht="30" x14ac:dyDescent="0.25">
      <c r="A42" s="15">
        <v>33</v>
      </c>
      <c r="B42" s="48" t="s">
        <v>54</v>
      </c>
      <c r="C42" s="17" t="s">
        <v>25</v>
      </c>
      <c r="D42" s="18"/>
      <c r="E42" s="20">
        <v>44.18</v>
      </c>
      <c r="F42" s="17">
        <v>6</v>
      </c>
      <c r="G42" s="17">
        <v>8</v>
      </c>
      <c r="H42" s="20">
        <f t="shared" si="6"/>
        <v>0</v>
      </c>
      <c r="I42" s="20">
        <f t="shared" si="1"/>
        <v>0</v>
      </c>
      <c r="J42" s="20">
        <f t="shared" si="2"/>
        <v>0</v>
      </c>
    </row>
    <row r="43" spans="1:10" x14ac:dyDescent="0.25">
      <c r="A43" s="15">
        <v>34</v>
      </c>
      <c r="B43" s="48" t="s">
        <v>55</v>
      </c>
      <c r="C43" s="17" t="s">
        <v>25</v>
      </c>
      <c r="D43" s="18"/>
      <c r="E43" s="20">
        <v>9.8000000000000007</v>
      </c>
      <c r="F43" s="17">
        <v>2</v>
      </c>
      <c r="G43" s="17">
        <v>8</v>
      </c>
      <c r="H43" s="20">
        <f>ROUND(D43*E43*F43,2)</f>
        <v>0</v>
      </c>
      <c r="I43" s="20">
        <f>ROUND(H43*G43/100,2)</f>
        <v>0</v>
      </c>
      <c r="J43" s="20">
        <f>ROUND(H43+H43*G43/100,2)</f>
        <v>0</v>
      </c>
    </row>
    <row r="44" spans="1:10" x14ac:dyDescent="0.25">
      <c r="A44" s="15">
        <v>35</v>
      </c>
      <c r="B44" s="48" t="s">
        <v>56</v>
      </c>
      <c r="C44" s="17" t="s">
        <v>45</v>
      </c>
      <c r="D44" s="18"/>
      <c r="E44" s="20">
        <v>344.72</v>
      </c>
      <c r="F44" s="17">
        <v>8</v>
      </c>
      <c r="G44" s="17">
        <v>8</v>
      </c>
      <c r="H44" s="20">
        <f>ROUND(D44*E44*F44,2)</f>
        <v>0</v>
      </c>
      <c r="I44" s="20">
        <f>ROUND(H44*G44/100,2)</f>
        <v>0</v>
      </c>
      <c r="J44" s="20">
        <f>ROUND(H44+H44*G44/100,2)</f>
        <v>0</v>
      </c>
    </row>
    <row r="45" spans="1:10" ht="45" x14ac:dyDescent="0.25">
      <c r="A45" s="15">
        <v>36</v>
      </c>
      <c r="B45" s="49" t="s">
        <v>57</v>
      </c>
      <c r="C45" s="62" t="s">
        <v>25</v>
      </c>
      <c r="D45" s="63"/>
      <c r="E45" s="20">
        <v>5</v>
      </c>
      <c r="F45" s="17">
        <v>1</v>
      </c>
      <c r="G45" s="17">
        <v>8</v>
      </c>
      <c r="H45" s="20">
        <f t="shared" si="6"/>
        <v>0</v>
      </c>
      <c r="I45" s="20">
        <f t="shared" si="1"/>
        <v>0</v>
      </c>
      <c r="J45" s="20">
        <f t="shared" si="2"/>
        <v>0</v>
      </c>
    </row>
    <row r="46" spans="1:10" ht="30" x14ac:dyDescent="0.25">
      <c r="A46" s="15">
        <v>37</v>
      </c>
      <c r="B46" s="48" t="s">
        <v>58</v>
      </c>
      <c r="C46" s="17" t="s">
        <v>25</v>
      </c>
      <c r="D46" s="18"/>
      <c r="E46" s="20">
        <v>44.18</v>
      </c>
      <c r="F46" s="17">
        <v>5</v>
      </c>
      <c r="G46" s="17">
        <v>8</v>
      </c>
      <c r="H46" s="20">
        <f t="shared" si="6"/>
        <v>0</v>
      </c>
      <c r="I46" s="20">
        <f t="shared" si="1"/>
        <v>0</v>
      </c>
      <c r="J46" s="20">
        <f t="shared" si="2"/>
        <v>0</v>
      </c>
    </row>
    <row r="47" spans="1:10" ht="31.5" customHeight="1" x14ac:dyDescent="0.25">
      <c r="A47" s="15">
        <v>38</v>
      </c>
      <c r="B47" s="48" t="s">
        <v>59</v>
      </c>
      <c r="C47" s="17" t="s">
        <v>49</v>
      </c>
      <c r="D47" s="18"/>
      <c r="E47" s="20">
        <v>100</v>
      </c>
      <c r="F47" s="17">
        <v>1</v>
      </c>
      <c r="G47" s="17">
        <v>8</v>
      </c>
      <c r="H47" s="20">
        <f t="shared" si="6"/>
        <v>0</v>
      </c>
      <c r="I47" s="20">
        <f t="shared" si="1"/>
        <v>0</v>
      </c>
      <c r="J47" s="20">
        <f t="shared" si="2"/>
        <v>0</v>
      </c>
    </row>
    <row r="48" spans="1:10" ht="30" x14ac:dyDescent="0.25">
      <c r="A48" s="15">
        <v>39</v>
      </c>
      <c r="B48" s="16" t="s">
        <v>60</v>
      </c>
      <c r="C48" s="17" t="s">
        <v>27</v>
      </c>
      <c r="D48" s="18"/>
      <c r="E48" s="20">
        <v>100</v>
      </c>
      <c r="F48" s="17">
        <v>1</v>
      </c>
      <c r="G48" s="17">
        <v>8</v>
      </c>
      <c r="H48" s="20">
        <f t="shared" si="6"/>
        <v>0</v>
      </c>
      <c r="I48" s="20">
        <f t="shared" si="1"/>
        <v>0</v>
      </c>
      <c r="J48" s="20">
        <f t="shared" si="2"/>
        <v>0</v>
      </c>
    </row>
    <row r="49" spans="1:10" ht="30" x14ac:dyDescent="0.25">
      <c r="A49" s="15">
        <v>40</v>
      </c>
      <c r="B49" s="48" t="s">
        <v>61</v>
      </c>
      <c r="C49" s="17" t="s">
        <v>27</v>
      </c>
      <c r="D49" s="18"/>
      <c r="E49" s="20">
        <v>50</v>
      </c>
      <c r="F49" s="17">
        <v>1</v>
      </c>
      <c r="G49" s="17">
        <v>8</v>
      </c>
      <c r="H49" s="20">
        <f t="shared" si="6"/>
        <v>0</v>
      </c>
      <c r="I49" s="20">
        <f t="shared" si="1"/>
        <v>0</v>
      </c>
      <c r="J49" s="20">
        <f t="shared" si="2"/>
        <v>0</v>
      </c>
    </row>
    <row r="50" spans="1:10" x14ac:dyDescent="0.25">
      <c r="A50" s="15">
        <v>41</v>
      </c>
      <c r="B50" s="48" t="s">
        <v>62</v>
      </c>
      <c r="C50" s="17" t="s">
        <v>27</v>
      </c>
      <c r="D50" s="18"/>
      <c r="E50" s="20">
        <v>7</v>
      </c>
      <c r="F50" s="17">
        <v>1</v>
      </c>
      <c r="G50" s="17">
        <v>8</v>
      </c>
      <c r="H50" s="20">
        <f>ROUND(D50*E50*F50,2)</f>
        <v>0</v>
      </c>
      <c r="I50" s="20">
        <f>ROUND(H50*G50/100,2)</f>
        <v>0</v>
      </c>
      <c r="J50" s="20">
        <f>ROUND(H50+H50*G50/100,2)</f>
        <v>0</v>
      </c>
    </row>
    <row r="51" spans="1:10" ht="30" x14ac:dyDescent="0.25">
      <c r="A51" s="15">
        <v>42</v>
      </c>
      <c r="B51" s="64" t="s">
        <v>63</v>
      </c>
      <c r="C51" s="17" t="s">
        <v>27</v>
      </c>
      <c r="D51" s="18"/>
      <c r="E51" s="20">
        <v>17</v>
      </c>
      <c r="F51" s="17">
        <v>10</v>
      </c>
      <c r="G51" s="17">
        <v>8</v>
      </c>
      <c r="H51" s="20">
        <f>ROUND(D51*E51*F51,2)</f>
        <v>0</v>
      </c>
      <c r="I51" s="20">
        <f>ROUND(H51*G51/100,2)</f>
        <v>0</v>
      </c>
      <c r="J51" s="20">
        <f>ROUND(H51+H51*G51/100,2)</f>
        <v>0</v>
      </c>
    </row>
    <row r="52" spans="1:10" ht="30" x14ac:dyDescent="0.25">
      <c r="A52" s="11"/>
      <c r="B52" s="65" t="s">
        <v>64</v>
      </c>
      <c r="C52" s="59"/>
      <c r="D52" s="42"/>
      <c r="E52" s="60"/>
      <c r="F52" s="4"/>
      <c r="G52" s="61"/>
      <c r="H52" s="45"/>
      <c r="I52" s="45"/>
      <c r="J52" s="45"/>
    </row>
    <row r="53" spans="1:10" x14ac:dyDescent="0.25">
      <c r="A53" s="46">
        <v>43</v>
      </c>
      <c r="B53" s="48" t="s">
        <v>65</v>
      </c>
      <c r="C53" s="26" t="s">
        <v>45</v>
      </c>
      <c r="D53" s="27"/>
      <c r="E53" s="66">
        <v>76.78</v>
      </c>
      <c r="F53" s="26">
        <v>9</v>
      </c>
      <c r="G53" s="26">
        <v>8</v>
      </c>
      <c r="H53" s="28">
        <f>ROUND(D53*E53*F53,2)</f>
        <v>0</v>
      </c>
      <c r="I53" s="28">
        <f>ROUND(H53*G53/100,2)</f>
        <v>0</v>
      </c>
      <c r="J53" s="28">
        <f>ROUND(H53+H53*G53/100,2)</f>
        <v>0</v>
      </c>
    </row>
    <row r="54" spans="1:10" ht="30" x14ac:dyDescent="0.25">
      <c r="A54" s="46">
        <v>44</v>
      </c>
      <c r="B54" s="48" t="s">
        <v>66</v>
      </c>
      <c r="C54" s="26" t="s">
        <v>45</v>
      </c>
      <c r="D54" s="27"/>
      <c r="E54" s="66">
        <v>0.33</v>
      </c>
      <c r="F54" s="26">
        <v>6</v>
      </c>
      <c r="G54" s="26">
        <v>8</v>
      </c>
      <c r="H54" s="28">
        <f>ROUND(D54*E54*F54,2)</f>
        <v>0</v>
      </c>
      <c r="I54" s="28">
        <f>ROUND(H54*G54/100,2)</f>
        <v>0</v>
      </c>
      <c r="J54" s="28">
        <f>ROUND(H54+H54*G54/100,2)</f>
        <v>0</v>
      </c>
    </row>
    <row r="55" spans="1:10" ht="16.5" x14ac:dyDescent="0.25">
      <c r="A55" s="46">
        <v>45</v>
      </c>
      <c r="B55" s="67" t="s">
        <v>67</v>
      </c>
      <c r="C55" s="26" t="s">
        <v>49</v>
      </c>
      <c r="D55" s="27"/>
      <c r="E55" s="28">
        <v>20</v>
      </c>
      <c r="F55" s="26">
        <v>1</v>
      </c>
      <c r="G55" s="26">
        <v>8</v>
      </c>
      <c r="H55" s="28">
        <f>ROUND(D55*E55*F55,2)</f>
        <v>0</v>
      </c>
      <c r="I55" s="28">
        <f>ROUND(H55*G55/100,2)</f>
        <v>0</v>
      </c>
      <c r="J55" s="28">
        <f>ROUND(H55+H55*G55/100,2)</f>
        <v>0</v>
      </c>
    </row>
    <row r="56" spans="1:10" x14ac:dyDescent="0.25">
      <c r="A56" s="46">
        <v>46</v>
      </c>
      <c r="B56" s="68" t="s">
        <v>68</v>
      </c>
      <c r="C56" s="69"/>
      <c r="D56" s="70"/>
      <c r="E56" s="71"/>
      <c r="F56" s="26"/>
      <c r="G56" s="69"/>
      <c r="H56" s="28"/>
      <c r="I56" s="28"/>
      <c r="J56" s="28"/>
    </row>
    <row r="57" spans="1:10" ht="16.5" x14ac:dyDescent="0.25">
      <c r="A57" s="15" t="s">
        <v>92</v>
      </c>
      <c r="B57" s="16" t="s">
        <v>69</v>
      </c>
      <c r="C57" s="17" t="s">
        <v>49</v>
      </c>
      <c r="D57" s="18"/>
      <c r="E57" s="20">
        <v>200</v>
      </c>
      <c r="F57" s="17">
        <v>1</v>
      </c>
      <c r="G57" s="17">
        <v>8</v>
      </c>
      <c r="H57" s="20">
        <f>ROUND(D57*E57*F57,2)</f>
        <v>0</v>
      </c>
      <c r="I57" s="20">
        <f>ROUND(H57*G57/100,2)</f>
        <v>0</v>
      </c>
      <c r="J57" s="20">
        <f>ROUND(H57+H57*G57/100,2)</f>
        <v>0</v>
      </c>
    </row>
    <row r="58" spans="1:10" ht="16.5" x14ac:dyDescent="0.25">
      <c r="A58" s="15" t="s">
        <v>94</v>
      </c>
      <c r="B58" s="16" t="s">
        <v>70</v>
      </c>
      <c r="C58" s="17" t="s">
        <v>49</v>
      </c>
      <c r="D58" s="18"/>
      <c r="E58" s="20">
        <v>100</v>
      </c>
      <c r="F58" s="17">
        <v>1</v>
      </c>
      <c r="G58" s="17">
        <v>8</v>
      </c>
      <c r="H58" s="20">
        <f>ROUND(D58*E58*F58,2)</f>
        <v>0</v>
      </c>
      <c r="I58" s="20">
        <f>ROUND(H58*G58/100,2)</f>
        <v>0</v>
      </c>
      <c r="J58" s="20">
        <f>ROUND(H58+H58*G58/100,2)</f>
        <v>0</v>
      </c>
    </row>
    <row r="59" spans="1:10" x14ac:dyDescent="0.25">
      <c r="A59" s="11"/>
      <c r="B59" s="12" t="s">
        <v>71</v>
      </c>
      <c r="C59" s="59"/>
      <c r="D59" s="42"/>
      <c r="E59" s="60"/>
      <c r="F59" s="72"/>
      <c r="G59" s="59"/>
      <c r="H59" s="45"/>
      <c r="I59" s="45"/>
      <c r="J59" s="45"/>
    </row>
    <row r="60" spans="1:10" ht="30" x14ac:dyDescent="0.25">
      <c r="A60" s="15">
        <v>47</v>
      </c>
      <c r="B60" s="49" t="s">
        <v>72</v>
      </c>
      <c r="C60" s="62" t="s">
        <v>49</v>
      </c>
      <c r="D60" s="63"/>
      <c r="E60" s="38">
        <v>759.3</v>
      </c>
      <c r="F60" s="73">
        <v>1</v>
      </c>
      <c r="G60" s="62">
        <v>8</v>
      </c>
      <c r="H60" s="20">
        <f t="shared" ref="H60:H66" si="7">ROUND(D60*E60*F60,2)</f>
        <v>0</v>
      </c>
      <c r="I60" s="20">
        <f t="shared" ref="I60:I66" si="8">ROUND(H60*G60/100,2)</f>
        <v>0</v>
      </c>
      <c r="J60" s="20">
        <f t="shared" ref="J60:J66" si="9">ROUND(H60+H60*G60/100,2)</f>
        <v>0</v>
      </c>
    </row>
    <row r="61" spans="1:10" ht="45" x14ac:dyDescent="0.25">
      <c r="A61" s="15">
        <v>48</v>
      </c>
      <c r="B61" s="49" t="s">
        <v>154</v>
      </c>
      <c r="C61" s="62" t="s">
        <v>155</v>
      </c>
      <c r="D61" s="63"/>
      <c r="E61" s="38">
        <v>100</v>
      </c>
      <c r="F61" s="73">
        <v>1</v>
      </c>
      <c r="G61" s="62">
        <v>8</v>
      </c>
      <c r="H61" s="20">
        <f t="shared" si="7"/>
        <v>0</v>
      </c>
      <c r="I61" s="20">
        <f t="shared" si="8"/>
        <v>0</v>
      </c>
      <c r="J61" s="20">
        <f t="shared" si="9"/>
        <v>0</v>
      </c>
    </row>
    <row r="62" spans="1:10" ht="62.25" customHeight="1" x14ac:dyDescent="0.25">
      <c r="A62" s="15">
        <v>49</v>
      </c>
      <c r="B62" s="49" t="s">
        <v>156</v>
      </c>
      <c r="C62" s="62" t="s">
        <v>27</v>
      </c>
      <c r="D62" s="153"/>
      <c r="E62" s="38">
        <v>30</v>
      </c>
      <c r="F62" s="73">
        <v>1</v>
      </c>
      <c r="G62" s="62">
        <v>8</v>
      </c>
      <c r="H62" s="154">
        <f t="shared" si="7"/>
        <v>0</v>
      </c>
      <c r="I62" s="154">
        <f t="shared" si="8"/>
        <v>0</v>
      </c>
      <c r="J62" s="154">
        <f t="shared" si="9"/>
        <v>0</v>
      </c>
    </row>
    <row r="63" spans="1:10" ht="30" x14ac:dyDescent="0.25">
      <c r="A63" s="15" t="s">
        <v>100</v>
      </c>
      <c r="B63" s="49" t="s">
        <v>73</v>
      </c>
      <c r="C63" s="62" t="s">
        <v>49</v>
      </c>
      <c r="D63" s="63"/>
      <c r="E63" s="38">
        <v>48</v>
      </c>
      <c r="F63" s="73">
        <v>1</v>
      </c>
      <c r="G63" s="62">
        <v>8</v>
      </c>
      <c r="H63" s="20">
        <f t="shared" si="7"/>
        <v>0</v>
      </c>
      <c r="I63" s="20">
        <f t="shared" si="8"/>
        <v>0</v>
      </c>
      <c r="J63" s="20">
        <f t="shared" si="9"/>
        <v>0</v>
      </c>
    </row>
    <row r="64" spans="1:10" ht="30" x14ac:dyDescent="0.25">
      <c r="A64" s="15" t="s">
        <v>101</v>
      </c>
      <c r="B64" s="49" t="s">
        <v>74</v>
      </c>
      <c r="C64" s="62" t="s">
        <v>75</v>
      </c>
      <c r="D64" s="63"/>
      <c r="E64" s="38">
        <v>661.3</v>
      </c>
      <c r="F64" s="73">
        <v>1</v>
      </c>
      <c r="G64" s="62">
        <v>8</v>
      </c>
      <c r="H64" s="20">
        <f t="shared" si="7"/>
        <v>0</v>
      </c>
      <c r="I64" s="20">
        <f t="shared" si="8"/>
        <v>0</v>
      </c>
      <c r="J64" s="20">
        <f t="shared" si="9"/>
        <v>0</v>
      </c>
    </row>
    <row r="65" spans="1:10" s="162" customFormat="1" ht="30" x14ac:dyDescent="0.25">
      <c r="A65" s="15" t="s">
        <v>102</v>
      </c>
      <c r="B65" s="49" t="s">
        <v>76</v>
      </c>
      <c r="C65" s="62" t="s">
        <v>75</v>
      </c>
      <c r="D65" s="153"/>
      <c r="E65" s="38">
        <v>50</v>
      </c>
      <c r="F65" s="73">
        <v>1</v>
      </c>
      <c r="G65" s="62">
        <v>8</v>
      </c>
      <c r="H65" s="20">
        <f t="shared" si="7"/>
        <v>0</v>
      </c>
      <c r="I65" s="20">
        <f t="shared" si="8"/>
        <v>0</v>
      </c>
      <c r="J65" s="20">
        <f t="shared" si="9"/>
        <v>0</v>
      </c>
    </row>
    <row r="66" spans="1:10" ht="30" x14ac:dyDescent="0.25">
      <c r="A66" s="15">
        <v>50</v>
      </c>
      <c r="B66" s="74" t="s">
        <v>151</v>
      </c>
      <c r="C66" s="62" t="s">
        <v>77</v>
      </c>
      <c r="D66" s="63"/>
      <c r="E66" s="38">
        <v>709.3</v>
      </c>
      <c r="F66" s="73">
        <v>2</v>
      </c>
      <c r="G66" s="62">
        <v>8</v>
      </c>
      <c r="H66" s="20">
        <f t="shared" si="7"/>
        <v>0</v>
      </c>
      <c r="I66" s="20">
        <f t="shared" si="8"/>
        <v>0</v>
      </c>
      <c r="J66" s="20">
        <f t="shared" si="9"/>
        <v>0</v>
      </c>
    </row>
    <row r="67" spans="1:10" x14ac:dyDescent="0.25">
      <c r="A67" s="11"/>
      <c r="B67" s="65" t="s">
        <v>78</v>
      </c>
      <c r="C67" s="59"/>
      <c r="D67" s="42"/>
      <c r="E67" s="60"/>
      <c r="F67" s="4"/>
      <c r="G67" s="61"/>
      <c r="H67" s="45"/>
      <c r="I67" s="45"/>
      <c r="J67" s="45"/>
    </row>
    <row r="68" spans="1:10" ht="30" x14ac:dyDescent="0.25">
      <c r="A68" s="46">
        <v>51</v>
      </c>
      <c r="B68" s="58" t="s">
        <v>79</v>
      </c>
      <c r="C68" s="37" t="s">
        <v>49</v>
      </c>
      <c r="D68" s="34"/>
      <c r="E68" s="28">
        <f>SUM(E72:E74)</f>
        <v>356.29999999999995</v>
      </c>
      <c r="F68" s="26">
        <v>1</v>
      </c>
      <c r="G68" s="26">
        <v>8</v>
      </c>
      <c r="H68" s="28">
        <f>ROUND(D68*E68*F68,2)</f>
        <v>0</v>
      </c>
      <c r="I68" s="28">
        <f>ROUND(H68*G68/100,2)</f>
        <v>0</v>
      </c>
      <c r="J68" s="28">
        <f>ROUND(H68+H68*G68/100,2)</f>
        <v>0</v>
      </c>
    </row>
    <row r="69" spans="1:10" ht="30" x14ac:dyDescent="0.25">
      <c r="A69" s="46">
        <v>52</v>
      </c>
      <c r="B69" s="58" t="s">
        <v>80</v>
      </c>
      <c r="C69" s="62" t="s">
        <v>49</v>
      </c>
      <c r="D69" s="34"/>
      <c r="E69" s="28">
        <f>SUM(E75:E78)</f>
        <v>1030.8</v>
      </c>
      <c r="F69" s="26">
        <v>1</v>
      </c>
      <c r="G69" s="26">
        <v>8</v>
      </c>
      <c r="H69" s="28">
        <f>ROUND(D69*E69*F69,2)</f>
        <v>0</v>
      </c>
      <c r="I69" s="28">
        <f>ROUND(H69*G69/100,2)</f>
        <v>0</v>
      </c>
      <c r="J69" s="28">
        <f>ROUND(H69+H69*G69/100,2)</f>
        <v>0</v>
      </c>
    </row>
    <row r="70" spans="1:10" ht="30" x14ac:dyDescent="0.25">
      <c r="A70" s="46">
        <v>53</v>
      </c>
      <c r="B70" s="58" t="s">
        <v>81</v>
      </c>
      <c r="C70" s="62" t="s">
        <v>49</v>
      </c>
      <c r="D70" s="34"/>
      <c r="E70" s="28">
        <v>186.6</v>
      </c>
      <c r="F70" s="26">
        <v>1</v>
      </c>
      <c r="G70" s="26">
        <v>8</v>
      </c>
      <c r="H70" s="28">
        <f>ROUND(D70*E70*F70,2)</f>
        <v>0</v>
      </c>
      <c r="I70" s="28">
        <f>ROUND(H70*G70/100,2)</f>
        <v>0</v>
      </c>
      <c r="J70" s="28">
        <f>ROUND(H70+H70*G70/100,2)</f>
        <v>0</v>
      </c>
    </row>
    <row r="71" spans="1:10" x14ac:dyDescent="0.25">
      <c r="A71" s="46">
        <v>54</v>
      </c>
      <c r="B71" s="58" t="s">
        <v>82</v>
      </c>
      <c r="C71" s="75"/>
      <c r="D71" s="76"/>
      <c r="E71" s="28"/>
      <c r="F71" s="26"/>
      <c r="G71" s="26"/>
      <c r="H71" s="28"/>
      <c r="I71" s="28"/>
      <c r="J71" s="28"/>
    </row>
    <row r="72" spans="1:10" ht="30" x14ac:dyDescent="0.25">
      <c r="A72" s="46" t="s">
        <v>112</v>
      </c>
      <c r="B72" s="58" t="s">
        <v>83</v>
      </c>
      <c r="C72" s="37" t="s">
        <v>49</v>
      </c>
      <c r="D72" s="34"/>
      <c r="E72" s="28">
        <v>48</v>
      </c>
      <c r="F72" s="26">
        <v>1</v>
      </c>
      <c r="G72" s="26">
        <v>8</v>
      </c>
      <c r="H72" s="28">
        <f t="shared" ref="H72:H84" si="10">ROUND(D72*E72*F72,2)</f>
        <v>0</v>
      </c>
      <c r="I72" s="28">
        <f>ROUND(H72*G72/100,2)</f>
        <v>0</v>
      </c>
      <c r="J72" s="28">
        <f>ROUND(H72+H72*G72/100,2)</f>
        <v>0</v>
      </c>
    </row>
    <row r="73" spans="1:10" ht="30" x14ac:dyDescent="0.25">
      <c r="A73" s="46" t="s">
        <v>113</v>
      </c>
      <c r="B73" s="58" t="s">
        <v>84</v>
      </c>
      <c r="C73" s="37" t="s">
        <v>49</v>
      </c>
      <c r="D73" s="34"/>
      <c r="E73" s="28">
        <v>88.7</v>
      </c>
      <c r="F73" s="26">
        <v>1</v>
      </c>
      <c r="G73" s="26">
        <v>8</v>
      </c>
      <c r="H73" s="28">
        <f t="shared" si="10"/>
        <v>0</v>
      </c>
      <c r="I73" s="28">
        <f>ROUND(H73*G73/100,2)</f>
        <v>0</v>
      </c>
      <c r="J73" s="28">
        <f>ROUND(H73+H73*G73/100,2)</f>
        <v>0</v>
      </c>
    </row>
    <row r="74" spans="1:10" ht="30" x14ac:dyDescent="0.25">
      <c r="A74" s="46" t="s">
        <v>174</v>
      </c>
      <c r="B74" s="58" t="s">
        <v>85</v>
      </c>
      <c r="C74" s="37" t="s">
        <v>49</v>
      </c>
      <c r="D74" s="34"/>
      <c r="E74" s="28">
        <v>219.6</v>
      </c>
      <c r="F74" s="26">
        <v>1</v>
      </c>
      <c r="G74" s="26">
        <v>8</v>
      </c>
      <c r="H74" s="28">
        <f t="shared" si="10"/>
        <v>0</v>
      </c>
      <c r="I74" s="28">
        <f t="shared" ref="I74:I79" si="11">ROUND(H74*G74/100,2)</f>
        <v>0</v>
      </c>
      <c r="J74" s="28">
        <f t="shared" ref="J74:J79" si="12">ROUND(H74+H74*G74/100,2)</f>
        <v>0</v>
      </c>
    </row>
    <row r="75" spans="1:10" ht="30" x14ac:dyDescent="0.25">
      <c r="A75" s="46" t="s">
        <v>175</v>
      </c>
      <c r="B75" s="58" t="s">
        <v>86</v>
      </c>
      <c r="C75" s="37" t="s">
        <v>75</v>
      </c>
      <c r="D75" s="34"/>
      <c r="E75" s="28">
        <v>41.5</v>
      </c>
      <c r="F75" s="26">
        <v>1</v>
      </c>
      <c r="G75" s="26">
        <v>8</v>
      </c>
      <c r="H75" s="28">
        <f t="shared" si="10"/>
        <v>0</v>
      </c>
      <c r="I75" s="28">
        <f>ROUND(H75*G75/100,2)</f>
        <v>0</v>
      </c>
      <c r="J75" s="28">
        <f>ROUND(H75+H75*G75/100,2)</f>
        <v>0</v>
      </c>
    </row>
    <row r="76" spans="1:10" ht="30" x14ac:dyDescent="0.25">
      <c r="A76" s="46" t="s">
        <v>176</v>
      </c>
      <c r="B76" s="58" t="s">
        <v>87</v>
      </c>
      <c r="C76" s="37" t="s">
        <v>75</v>
      </c>
      <c r="D76" s="34"/>
      <c r="E76" s="28">
        <v>480.9</v>
      </c>
      <c r="F76" s="26">
        <v>1</v>
      </c>
      <c r="G76" s="26">
        <v>8</v>
      </c>
      <c r="H76" s="28">
        <f t="shared" si="10"/>
        <v>0</v>
      </c>
      <c r="I76" s="28">
        <f>ROUND(H76*G76/100,2)</f>
        <v>0</v>
      </c>
      <c r="J76" s="28">
        <f>ROUND(H76+H76*G76/100,2)</f>
        <v>0</v>
      </c>
    </row>
    <row r="77" spans="1:10" ht="30" x14ac:dyDescent="0.25">
      <c r="A77" s="46" t="s">
        <v>177</v>
      </c>
      <c r="B77" s="58" t="s">
        <v>88</v>
      </c>
      <c r="C77" s="37" t="s">
        <v>75</v>
      </c>
      <c r="D77" s="34"/>
      <c r="E77" s="28">
        <v>77.3</v>
      </c>
      <c r="F77" s="26">
        <v>1</v>
      </c>
      <c r="G77" s="26">
        <v>8</v>
      </c>
      <c r="H77" s="28">
        <f t="shared" si="10"/>
        <v>0</v>
      </c>
      <c r="I77" s="28">
        <f>ROUND(H77*G77/100,2)</f>
        <v>0</v>
      </c>
      <c r="J77" s="28">
        <f>ROUND(H77+H77*G77/100,2)</f>
        <v>0</v>
      </c>
    </row>
    <row r="78" spans="1:10" ht="30" x14ac:dyDescent="0.25">
      <c r="A78" s="46" t="s">
        <v>178</v>
      </c>
      <c r="B78" s="58" t="s">
        <v>89</v>
      </c>
      <c r="C78" s="37" t="s">
        <v>49</v>
      </c>
      <c r="D78" s="34"/>
      <c r="E78" s="28">
        <v>431.1</v>
      </c>
      <c r="F78" s="26">
        <v>1</v>
      </c>
      <c r="G78" s="26">
        <v>8</v>
      </c>
      <c r="H78" s="28">
        <f t="shared" si="10"/>
        <v>0</v>
      </c>
      <c r="I78" s="28">
        <f t="shared" si="11"/>
        <v>0</v>
      </c>
      <c r="J78" s="28">
        <f t="shared" si="12"/>
        <v>0</v>
      </c>
    </row>
    <row r="79" spans="1:10" ht="30" x14ac:dyDescent="0.25">
      <c r="A79" s="46" t="s">
        <v>179</v>
      </c>
      <c r="B79" s="58" t="s">
        <v>90</v>
      </c>
      <c r="C79" s="37" t="s">
        <v>49</v>
      </c>
      <c r="D79" s="34"/>
      <c r="E79" s="28">
        <v>186.6</v>
      </c>
      <c r="F79" s="26">
        <v>1</v>
      </c>
      <c r="G79" s="26">
        <v>8</v>
      </c>
      <c r="H79" s="28">
        <f t="shared" si="10"/>
        <v>0</v>
      </c>
      <c r="I79" s="28">
        <f t="shared" si="11"/>
        <v>0</v>
      </c>
      <c r="J79" s="28">
        <f t="shared" si="12"/>
        <v>0</v>
      </c>
    </row>
    <row r="80" spans="1:10" x14ac:dyDescent="0.25">
      <c r="A80" s="46">
        <v>55</v>
      </c>
      <c r="B80" s="58" t="s">
        <v>91</v>
      </c>
      <c r="C80" s="37"/>
      <c r="D80" s="77"/>
      <c r="E80" s="28"/>
      <c r="F80" s="26"/>
      <c r="G80" s="26"/>
      <c r="H80" s="28">
        <f t="shared" si="10"/>
        <v>0</v>
      </c>
      <c r="I80" s="28"/>
      <c r="J80" s="28"/>
    </row>
    <row r="81" spans="1:10" ht="30" x14ac:dyDescent="0.25">
      <c r="A81" s="46" t="s">
        <v>118</v>
      </c>
      <c r="B81" s="78" t="s">
        <v>93</v>
      </c>
      <c r="C81" s="37" t="s">
        <v>77</v>
      </c>
      <c r="D81" s="34"/>
      <c r="E81" s="28">
        <v>356.3</v>
      </c>
      <c r="F81" s="26">
        <v>2</v>
      </c>
      <c r="G81" s="26">
        <v>8</v>
      </c>
      <c r="H81" s="28">
        <f t="shared" si="10"/>
        <v>0</v>
      </c>
      <c r="I81" s="28">
        <f>ROUND(H81*G81/100,2)</f>
        <v>0</v>
      </c>
      <c r="J81" s="28">
        <f>ROUND(H81+H81*G81/100,2)</f>
        <v>0</v>
      </c>
    </row>
    <row r="82" spans="1:10" ht="30" x14ac:dyDescent="0.25">
      <c r="A82" s="46" t="s">
        <v>121</v>
      </c>
      <c r="B82" s="78" t="s">
        <v>95</v>
      </c>
      <c r="C82" s="37" t="s">
        <v>77</v>
      </c>
      <c r="D82" s="34"/>
      <c r="E82" s="28">
        <v>1030.8</v>
      </c>
      <c r="F82" s="26">
        <v>5</v>
      </c>
      <c r="G82" s="26">
        <v>8</v>
      </c>
      <c r="H82" s="28">
        <f t="shared" si="10"/>
        <v>0</v>
      </c>
      <c r="I82" s="28">
        <f>ROUND(H82*G82/100,2)</f>
        <v>0</v>
      </c>
      <c r="J82" s="28">
        <f>ROUND(H82+H82*G82/100,2)</f>
        <v>0</v>
      </c>
    </row>
    <row r="83" spans="1:10" ht="30" x14ac:dyDescent="0.25">
      <c r="A83" s="46" t="s">
        <v>180</v>
      </c>
      <c r="B83" s="78" t="s">
        <v>96</v>
      </c>
      <c r="C83" s="37" t="s">
        <v>77</v>
      </c>
      <c r="D83" s="34"/>
      <c r="E83" s="28">
        <v>186.6</v>
      </c>
      <c r="F83" s="26">
        <v>2</v>
      </c>
      <c r="G83" s="26">
        <v>8</v>
      </c>
      <c r="H83" s="28">
        <f t="shared" si="10"/>
        <v>0</v>
      </c>
      <c r="I83" s="28">
        <f>ROUND(H83*G83/100,2)</f>
        <v>0</v>
      </c>
      <c r="J83" s="28">
        <f>ROUND(H83+H83*G83/100,2)</f>
        <v>0</v>
      </c>
    </row>
    <row r="84" spans="1:10" ht="30" x14ac:dyDescent="0.25">
      <c r="A84" s="46">
        <v>56</v>
      </c>
      <c r="B84" s="58" t="s">
        <v>97</v>
      </c>
      <c r="C84" s="37" t="s">
        <v>49</v>
      </c>
      <c r="D84" s="34"/>
      <c r="E84" s="28">
        <v>2</v>
      </c>
      <c r="F84" s="26">
        <v>3</v>
      </c>
      <c r="G84" s="26">
        <v>8</v>
      </c>
      <c r="H84" s="28">
        <f t="shared" si="10"/>
        <v>0</v>
      </c>
      <c r="I84" s="28">
        <f>ROUND(H84*G84/100,2)</f>
        <v>0</v>
      </c>
      <c r="J84" s="28">
        <f>ROUND(H84+H84*G84/100,2)</f>
        <v>0</v>
      </c>
    </row>
    <row r="85" spans="1:10" ht="30" x14ac:dyDescent="0.25">
      <c r="A85" s="79">
        <v>57</v>
      </c>
      <c r="B85" s="58" t="s">
        <v>98</v>
      </c>
      <c r="C85" s="75"/>
      <c r="D85" s="76"/>
      <c r="E85" s="71"/>
      <c r="F85" s="80"/>
      <c r="G85" s="81"/>
      <c r="H85" s="28"/>
      <c r="I85" s="28"/>
      <c r="J85" s="28"/>
    </row>
    <row r="86" spans="1:10" ht="30" x14ac:dyDescent="0.25">
      <c r="A86" s="46" t="s">
        <v>128</v>
      </c>
      <c r="B86" s="58" t="s">
        <v>85</v>
      </c>
      <c r="C86" s="37" t="s">
        <v>49</v>
      </c>
      <c r="D86" s="34"/>
      <c r="E86" s="28">
        <v>2</v>
      </c>
      <c r="F86" s="26">
        <v>1</v>
      </c>
      <c r="G86" s="26">
        <v>8</v>
      </c>
      <c r="H86" s="28">
        <f>ROUND(D86*E86*F86,2)</f>
        <v>0</v>
      </c>
      <c r="I86" s="28">
        <f>ROUND(H86*G86/100,2)</f>
        <v>0</v>
      </c>
      <c r="J86" s="28">
        <f t="shared" ref="J86:J92" si="13">ROUND(H86+H86*G86/100,2)</f>
        <v>0</v>
      </c>
    </row>
    <row r="87" spans="1:10" ht="30" x14ac:dyDescent="0.25">
      <c r="A87" s="46" t="s">
        <v>130</v>
      </c>
      <c r="B87" s="58" t="s">
        <v>89</v>
      </c>
      <c r="C87" s="37" t="s">
        <v>49</v>
      </c>
      <c r="D87" s="34"/>
      <c r="E87" s="28">
        <v>2</v>
      </c>
      <c r="F87" s="26">
        <v>1</v>
      </c>
      <c r="G87" s="26">
        <v>8</v>
      </c>
      <c r="H87" s="28">
        <f>ROUND(D87*E87*F87,2)</f>
        <v>0</v>
      </c>
      <c r="I87" s="28">
        <f>ROUND(H87*G87/100,2)</f>
        <v>0</v>
      </c>
      <c r="J87" s="28">
        <f t="shared" si="13"/>
        <v>0</v>
      </c>
    </row>
    <row r="88" spans="1:10" ht="30" x14ac:dyDescent="0.25">
      <c r="A88" s="46" t="s">
        <v>132</v>
      </c>
      <c r="B88" s="58" t="s">
        <v>145</v>
      </c>
      <c r="C88" s="37" t="s">
        <v>49</v>
      </c>
      <c r="D88" s="34"/>
      <c r="E88" s="28">
        <v>2</v>
      </c>
      <c r="F88" s="26">
        <v>1</v>
      </c>
      <c r="G88" s="26">
        <v>8</v>
      </c>
      <c r="H88" s="28">
        <f>ROUND(D88*E88*F88,2)</f>
        <v>0</v>
      </c>
      <c r="I88" s="28">
        <f>ROUND(H88*G88/100,2)</f>
        <v>0</v>
      </c>
      <c r="J88" s="28">
        <f t="shared" si="13"/>
        <v>0</v>
      </c>
    </row>
    <row r="89" spans="1:10" ht="30" x14ac:dyDescent="0.25">
      <c r="A89" s="46">
        <v>58</v>
      </c>
      <c r="B89" s="58" t="s">
        <v>99</v>
      </c>
      <c r="C89" s="37"/>
      <c r="D89" s="76"/>
      <c r="E89" s="28"/>
      <c r="F89" s="26"/>
      <c r="G89" s="26"/>
      <c r="H89" s="28"/>
      <c r="I89" s="28"/>
      <c r="J89" s="28"/>
    </row>
    <row r="90" spans="1:10" ht="30" x14ac:dyDescent="0.25">
      <c r="A90" s="46" t="s">
        <v>181</v>
      </c>
      <c r="B90" s="78" t="s">
        <v>93</v>
      </c>
      <c r="C90" s="37" t="s">
        <v>77</v>
      </c>
      <c r="D90" s="34"/>
      <c r="E90" s="28">
        <v>2</v>
      </c>
      <c r="F90" s="26">
        <v>2</v>
      </c>
      <c r="G90" s="26">
        <v>8</v>
      </c>
      <c r="H90" s="28">
        <f>ROUND(D90*E90*F90,2)</f>
        <v>0</v>
      </c>
      <c r="I90" s="28">
        <f>ROUND(H90*G90/100,2)</f>
        <v>0</v>
      </c>
      <c r="J90" s="28">
        <f t="shared" si="13"/>
        <v>0</v>
      </c>
    </row>
    <row r="91" spans="1:10" ht="30" x14ac:dyDescent="0.25">
      <c r="A91" s="46" t="s">
        <v>182</v>
      </c>
      <c r="B91" s="78" t="s">
        <v>95</v>
      </c>
      <c r="C91" s="37" t="s">
        <v>77</v>
      </c>
      <c r="D91" s="34"/>
      <c r="E91" s="28">
        <v>2</v>
      </c>
      <c r="F91" s="26">
        <v>5</v>
      </c>
      <c r="G91" s="26">
        <v>8</v>
      </c>
      <c r="H91" s="28">
        <f>ROUND(D91*E91*F91,2)</f>
        <v>0</v>
      </c>
      <c r="I91" s="28">
        <f>ROUND(H91*G91/100,2)</f>
        <v>0</v>
      </c>
      <c r="J91" s="28">
        <f t="shared" si="13"/>
        <v>0</v>
      </c>
    </row>
    <row r="92" spans="1:10" ht="30" x14ac:dyDescent="0.25">
      <c r="A92" s="46" t="s">
        <v>183</v>
      </c>
      <c r="B92" s="78" t="s">
        <v>96</v>
      </c>
      <c r="C92" s="37" t="s">
        <v>77</v>
      </c>
      <c r="D92" s="34"/>
      <c r="E92" s="28">
        <v>2</v>
      </c>
      <c r="F92" s="26">
        <v>2</v>
      </c>
      <c r="G92" s="26">
        <v>8</v>
      </c>
      <c r="H92" s="28">
        <f>ROUND(D92*E92*F92,2)</f>
        <v>0</v>
      </c>
      <c r="I92" s="28">
        <f>ROUND(H92*G92/100,2)</f>
        <v>0</v>
      </c>
      <c r="J92" s="28">
        <f t="shared" si="13"/>
        <v>0</v>
      </c>
    </row>
    <row r="93" spans="1:10" x14ac:dyDescent="0.25">
      <c r="A93" s="82"/>
      <c r="B93" s="159" t="s">
        <v>103</v>
      </c>
      <c r="C93" s="83"/>
      <c r="D93" s="84"/>
      <c r="E93" s="85"/>
      <c r="F93" s="86"/>
      <c r="G93" s="87"/>
      <c r="H93" s="45"/>
      <c r="I93" s="45"/>
      <c r="J93" s="45"/>
    </row>
    <row r="94" spans="1:10" ht="90" x14ac:dyDescent="0.25">
      <c r="A94" s="88">
        <v>59</v>
      </c>
      <c r="B94" s="89" t="s">
        <v>209</v>
      </c>
      <c r="C94" s="90" t="s">
        <v>104</v>
      </c>
      <c r="D94" s="91"/>
      <c r="E94" s="92">
        <v>15000</v>
      </c>
      <c r="F94" s="93">
        <v>1</v>
      </c>
      <c r="G94" s="94" t="s">
        <v>105</v>
      </c>
      <c r="H94" s="38">
        <f>ROUND(D94*E94*F94,2)</f>
        <v>0</v>
      </c>
      <c r="I94" s="39">
        <f t="shared" ref="I94:I109" si="14">ROUND(H94*G94/100,2)</f>
        <v>0</v>
      </c>
      <c r="J94" s="38">
        <f t="shared" ref="J94:J109" si="15">H94+H94*G94/100</f>
        <v>0</v>
      </c>
    </row>
    <row r="95" spans="1:10" ht="75" x14ac:dyDescent="0.25">
      <c r="A95" s="88">
        <v>60</v>
      </c>
      <c r="B95" s="89" t="s">
        <v>106</v>
      </c>
      <c r="C95" s="90" t="s">
        <v>136</v>
      </c>
      <c r="D95" s="27"/>
      <c r="E95" s="92" t="s">
        <v>136</v>
      </c>
      <c r="F95" s="93" t="s">
        <v>136</v>
      </c>
      <c r="G95" s="97" t="s">
        <v>136</v>
      </c>
      <c r="H95" s="38" t="s">
        <v>136</v>
      </c>
      <c r="I95" s="39" t="s">
        <v>136</v>
      </c>
      <c r="J95" s="38" t="s">
        <v>136</v>
      </c>
    </row>
    <row r="96" spans="1:10" x14ac:dyDescent="0.25">
      <c r="A96" s="88" t="s">
        <v>184</v>
      </c>
      <c r="B96" s="89" t="s">
        <v>204</v>
      </c>
      <c r="C96" s="90" t="s">
        <v>205</v>
      </c>
      <c r="D96" s="27"/>
      <c r="E96" s="158">
        <v>5</v>
      </c>
      <c r="F96" s="93">
        <v>1</v>
      </c>
      <c r="G96" s="97" t="s">
        <v>105</v>
      </c>
      <c r="H96" s="38">
        <f t="shared" ref="H96:H107" si="16">ROUND(D96*E96*F96,2)</f>
        <v>0</v>
      </c>
      <c r="I96" s="39">
        <f t="shared" si="14"/>
        <v>0</v>
      </c>
      <c r="J96" s="38">
        <f t="shared" si="15"/>
        <v>0</v>
      </c>
    </row>
    <row r="97" spans="1:10" x14ac:dyDescent="0.25">
      <c r="A97" s="88" t="s">
        <v>201</v>
      </c>
      <c r="B97" s="89" t="s">
        <v>206</v>
      </c>
      <c r="C97" s="90" t="s">
        <v>27</v>
      </c>
      <c r="D97" s="27"/>
      <c r="E97" s="158">
        <v>10</v>
      </c>
      <c r="F97" s="93">
        <v>1</v>
      </c>
      <c r="G97" s="97" t="s">
        <v>105</v>
      </c>
      <c r="H97" s="38">
        <f t="shared" si="16"/>
        <v>0</v>
      </c>
      <c r="I97" s="39">
        <f t="shared" si="14"/>
        <v>0</v>
      </c>
      <c r="J97" s="38">
        <f t="shared" si="15"/>
        <v>0</v>
      </c>
    </row>
    <row r="98" spans="1:10" x14ac:dyDescent="0.25">
      <c r="A98" s="88" t="s">
        <v>202</v>
      </c>
      <c r="B98" s="89" t="s">
        <v>207</v>
      </c>
      <c r="C98" s="90" t="s">
        <v>27</v>
      </c>
      <c r="D98" s="27"/>
      <c r="E98" s="158">
        <v>10</v>
      </c>
      <c r="F98" s="93">
        <v>1</v>
      </c>
      <c r="G98" s="97" t="s">
        <v>105</v>
      </c>
      <c r="H98" s="38">
        <f t="shared" si="16"/>
        <v>0</v>
      </c>
      <c r="I98" s="39">
        <f t="shared" si="14"/>
        <v>0</v>
      </c>
      <c r="J98" s="38">
        <f t="shared" si="15"/>
        <v>0</v>
      </c>
    </row>
    <row r="99" spans="1:10" x14ac:dyDescent="0.25">
      <c r="A99" s="88" t="s">
        <v>203</v>
      </c>
      <c r="B99" s="89" t="s">
        <v>208</v>
      </c>
      <c r="C99" s="90" t="s">
        <v>34</v>
      </c>
      <c r="D99" s="27"/>
      <c r="E99" s="158">
        <v>5</v>
      </c>
      <c r="F99" s="93">
        <v>1</v>
      </c>
      <c r="G99" s="97" t="s">
        <v>105</v>
      </c>
      <c r="H99" s="38">
        <f t="shared" si="16"/>
        <v>0</v>
      </c>
      <c r="I99" s="39">
        <f t="shared" si="14"/>
        <v>0</v>
      </c>
      <c r="J99" s="38">
        <f t="shared" si="15"/>
        <v>0</v>
      </c>
    </row>
    <row r="100" spans="1:10" ht="30" x14ac:dyDescent="0.25">
      <c r="A100" s="88">
        <v>61</v>
      </c>
      <c r="B100" s="89" t="s">
        <v>107</v>
      </c>
      <c r="C100" s="90" t="s">
        <v>27</v>
      </c>
      <c r="D100" s="98"/>
      <c r="E100" s="99">
        <v>20</v>
      </c>
      <c r="F100" s="100">
        <v>1</v>
      </c>
      <c r="G100" s="101" t="s">
        <v>105</v>
      </c>
      <c r="H100" s="38">
        <f t="shared" si="16"/>
        <v>0</v>
      </c>
      <c r="I100" s="39">
        <f t="shared" si="14"/>
        <v>0</v>
      </c>
      <c r="J100" s="38">
        <f t="shared" si="15"/>
        <v>0</v>
      </c>
    </row>
    <row r="101" spans="1:10" ht="30" x14ac:dyDescent="0.25">
      <c r="A101" s="88">
        <v>62</v>
      </c>
      <c r="B101" s="89" t="s">
        <v>168</v>
      </c>
      <c r="C101" s="90" t="s">
        <v>27</v>
      </c>
      <c r="D101" s="98"/>
      <c r="E101" s="99">
        <v>5</v>
      </c>
      <c r="F101" s="100">
        <v>1</v>
      </c>
      <c r="G101" s="101" t="s">
        <v>105</v>
      </c>
      <c r="H101" s="38">
        <f t="shared" si="16"/>
        <v>0</v>
      </c>
      <c r="I101" s="39">
        <f t="shared" si="14"/>
        <v>0</v>
      </c>
      <c r="J101" s="38">
        <f t="shared" si="15"/>
        <v>0</v>
      </c>
    </row>
    <row r="102" spans="1:10" ht="60" x14ac:dyDescent="0.25">
      <c r="A102" s="88">
        <v>63</v>
      </c>
      <c r="B102" s="89" t="s">
        <v>108</v>
      </c>
      <c r="C102" s="90"/>
      <c r="D102" s="27"/>
      <c r="E102" s="92"/>
      <c r="F102" s="93"/>
      <c r="G102" s="97"/>
      <c r="H102" s="35"/>
      <c r="I102" s="96"/>
      <c r="J102" s="35"/>
    </row>
    <row r="103" spans="1:10" x14ac:dyDescent="0.25">
      <c r="A103" s="88" t="s">
        <v>185</v>
      </c>
      <c r="B103" s="89" t="s">
        <v>109</v>
      </c>
      <c r="C103" s="90" t="s">
        <v>27</v>
      </c>
      <c r="D103" s="91"/>
      <c r="E103" s="28">
        <v>5</v>
      </c>
      <c r="F103" s="93">
        <v>1</v>
      </c>
      <c r="G103" s="97" t="s">
        <v>105</v>
      </c>
      <c r="H103" s="38">
        <f t="shared" si="16"/>
        <v>0</v>
      </c>
      <c r="I103" s="39">
        <f t="shared" si="14"/>
        <v>0</v>
      </c>
      <c r="J103" s="38">
        <f t="shared" si="15"/>
        <v>0</v>
      </c>
    </row>
    <row r="104" spans="1:10" x14ac:dyDescent="0.25">
      <c r="A104" s="88" t="s">
        <v>186</v>
      </c>
      <c r="B104" s="89" t="s">
        <v>110</v>
      </c>
      <c r="C104" s="90" t="s">
        <v>27</v>
      </c>
      <c r="D104" s="91"/>
      <c r="E104" s="92">
        <v>10</v>
      </c>
      <c r="F104" s="93">
        <v>1</v>
      </c>
      <c r="G104" s="97" t="s">
        <v>105</v>
      </c>
      <c r="H104" s="38">
        <f t="shared" si="16"/>
        <v>0</v>
      </c>
      <c r="I104" s="39">
        <f t="shared" si="14"/>
        <v>0</v>
      </c>
      <c r="J104" s="38">
        <f t="shared" si="15"/>
        <v>0</v>
      </c>
    </row>
    <row r="105" spans="1:10" ht="60" x14ac:dyDescent="0.25">
      <c r="A105" s="88">
        <v>64</v>
      </c>
      <c r="B105" s="89" t="s">
        <v>111</v>
      </c>
      <c r="C105" s="90"/>
      <c r="D105" s="95"/>
      <c r="E105" s="92"/>
      <c r="F105" s="93"/>
      <c r="G105" s="97"/>
      <c r="H105" s="35"/>
      <c r="I105" s="96"/>
      <c r="J105" s="35"/>
    </row>
    <row r="106" spans="1:10" x14ac:dyDescent="0.25">
      <c r="A106" s="88" t="s">
        <v>187</v>
      </c>
      <c r="B106" s="89" t="s">
        <v>109</v>
      </c>
      <c r="C106" s="90" t="s">
        <v>27</v>
      </c>
      <c r="D106" s="91"/>
      <c r="E106" s="92">
        <v>1</v>
      </c>
      <c r="F106" s="93">
        <v>1</v>
      </c>
      <c r="G106" s="97" t="s">
        <v>105</v>
      </c>
      <c r="H106" s="38">
        <f t="shared" si="16"/>
        <v>0</v>
      </c>
      <c r="I106" s="39">
        <f t="shared" si="14"/>
        <v>0</v>
      </c>
      <c r="J106" s="38">
        <f t="shared" si="15"/>
        <v>0</v>
      </c>
    </row>
    <row r="107" spans="1:10" x14ac:dyDescent="0.25">
      <c r="A107" s="88" t="s">
        <v>188</v>
      </c>
      <c r="B107" s="89" t="s">
        <v>110</v>
      </c>
      <c r="C107" s="90" t="s">
        <v>27</v>
      </c>
      <c r="D107" s="91"/>
      <c r="E107" s="92">
        <v>1</v>
      </c>
      <c r="F107" s="93">
        <v>1</v>
      </c>
      <c r="G107" s="97" t="s">
        <v>105</v>
      </c>
      <c r="H107" s="38">
        <f t="shared" si="16"/>
        <v>0</v>
      </c>
      <c r="I107" s="39">
        <f t="shared" si="14"/>
        <v>0</v>
      </c>
      <c r="J107" s="38">
        <f t="shared" si="15"/>
        <v>0</v>
      </c>
    </row>
    <row r="108" spans="1:10" x14ac:dyDescent="0.25">
      <c r="A108" s="88">
        <v>65</v>
      </c>
      <c r="B108" s="89" t="s">
        <v>114</v>
      </c>
      <c r="C108" s="90"/>
      <c r="D108" s="102"/>
      <c r="E108" s="28"/>
      <c r="F108" s="103"/>
      <c r="G108" s="97"/>
      <c r="H108" s="35"/>
      <c r="I108" s="96"/>
      <c r="J108" s="35"/>
    </row>
    <row r="109" spans="1:10" ht="45" x14ac:dyDescent="0.25">
      <c r="A109" s="88" t="s">
        <v>189</v>
      </c>
      <c r="B109" s="89" t="s">
        <v>115</v>
      </c>
      <c r="C109" s="88" t="s">
        <v>34</v>
      </c>
      <c r="D109" s="104"/>
      <c r="E109" s="105">
        <v>15</v>
      </c>
      <c r="F109" s="106">
        <v>1</v>
      </c>
      <c r="G109" s="107" t="s">
        <v>105</v>
      </c>
      <c r="H109" s="108">
        <f>ROUND(D109*E109*F109,2)</f>
        <v>0</v>
      </c>
      <c r="I109" s="109">
        <f t="shared" si="14"/>
        <v>0</v>
      </c>
      <c r="J109" s="108">
        <f t="shared" si="15"/>
        <v>0</v>
      </c>
    </row>
    <row r="110" spans="1:10" ht="45" x14ac:dyDescent="0.25">
      <c r="A110" s="88" t="s">
        <v>190</v>
      </c>
      <c r="B110" s="89" t="s">
        <v>116</v>
      </c>
      <c r="C110" s="88" t="s">
        <v>34</v>
      </c>
      <c r="D110" s="104"/>
      <c r="E110" s="105">
        <v>5</v>
      </c>
      <c r="F110" s="106">
        <v>1</v>
      </c>
      <c r="G110" s="107" t="s">
        <v>105</v>
      </c>
      <c r="H110" s="108">
        <f>ROUND(D110*E110*F110,2)</f>
        <v>0</v>
      </c>
      <c r="I110" s="109">
        <f>ROUND(H110*G110/100,2)</f>
        <v>0</v>
      </c>
      <c r="J110" s="108">
        <f>H110+H110*G110/100</f>
        <v>0</v>
      </c>
    </row>
    <row r="111" spans="1:10" ht="75" x14ac:dyDescent="0.25">
      <c r="A111" s="88">
        <v>66</v>
      </c>
      <c r="B111" s="89" t="s">
        <v>117</v>
      </c>
      <c r="C111" s="90"/>
      <c r="D111" s="70"/>
      <c r="E111" s="28"/>
      <c r="F111" s="93"/>
      <c r="G111" s="37"/>
      <c r="H111" s="28"/>
      <c r="I111" s="28"/>
      <c r="J111" s="28"/>
    </row>
    <row r="112" spans="1:10" ht="30" x14ac:dyDescent="0.25">
      <c r="A112" s="88" t="s">
        <v>191</v>
      </c>
      <c r="B112" s="89" t="s">
        <v>119</v>
      </c>
      <c r="C112" s="90" t="s">
        <v>165</v>
      </c>
      <c r="D112" s="27"/>
      <c r="E112" s="28">
        <v>15</v>
      </c>
      <c r="F112" s="93">
        <v>1</v>
      </c>
      <c r="G112" s="97" t="s">
        <v>120</v>
      </c>
      <c r="H112" s="28">
        <f>ROUND(D112*E112*F112,2)</f>
        <v>0</v>
      </c>
      <c r="I112" s="28">
        <f>ROUND(H112*G112/100,2)</f>
        <v>0</v>
      </c>
      <c r="J112" s="28">
        <f>ROUND(H112+H112*G112/100,2)</f>
        <v>0</v>
      </c>
    </row>
    <row r="113" spans="1:10" ht="30" x14ac:dyDescent="0.25">
      <c r="A113" s="88" t="s">
        <v>192</v>
      </c>
      <c r="B113" s="89" t="s">
        <v>122</v>
      </c>
      <c r="C113" s="90" t="s">
        <v>165</v>
      </c>
      <c r="D113" s="27"/>
      <c r="E113" s="28">
        <v>5</v>
      </c>
      <c r="F113" s="93">
        <v>1</v>
      </c>
      <c r="G113" s="97" t="s">
        <v>120</v>
      </c>
      <c r="H113" s="28">
        <f>ROUND(D113*E113*F113,2)</f>
        <v>0</v>
      </c>
      <c r="I113" s="28">
        <f>ROUND(H113*G113/100,2)</f>
        <v>0</v>
      </c>
      <c r="J113" s="28">
        <f>ROUND(H113+H113*G113/100,2)</f>
        <v>0</v>
      </c>
    </row>
    <row r="114" spans="1:10" x14ac:dyDescent="0.25">
      <c r="A114" s="110">
        <v>67</v>
      </c>
      <c r="B114" s="160" t="s">
        <v>123</v>
      </c>
      <c r="C114" s="90" t="s">
        <v>27</v>
      </c>
      <c r="D114" s="27"/>
      <c r="E114" s="28">
        <v>15</v>
      </c>
      <c r="F114" s="103">
        <v>50</v>
      </c>
      <c r="G114" s="26">
        <v>8</v>
      </c>
      <c r="H114" s="28">
        <f>ROUND(D114*E114*F114,2)</f>
        <v>0</v>
      </c>
      <c r="I114" s="28">
        <f>ROUND(H114*G114/100,2)</f>
        <v>0</v>
      </c>
      <c r="J114" s="28">
        <f>ROUND(H114+H114*G114/100,2)</f>
        <v>0</v>
      </c>
    </row>
    <row r="115" spans="1:10" x14ac:dyDescent="0.25">
      <c r="A115" s="79"/>
      <c r="B115" s="111" t="s">
        <v>124</v>
      </c>
      <c r="C115" s="112"/>
      <c r="D115" s="70"/>
      <c r="E115" s="28"/>
      <c r="F115" s="26"/>
      <c r="G115" s="26"/>
      <c r="H115" s="113">
        <f>SUM(H6:H114)</f>
        <v>0</v>
      </c>
      <c r="I115" s="114">
        <f>SUM(I6:I114)</f>
        <v>0</v>
      </c>
      <c r="J115" s="115">
        <f>SUM(J6:J114)</f>
        <v>0</v>
      </c>
    </row>
    <row r="116" spans="1:10" ht="30" x14ac:dyDescent="0.25">
      <c r="A116" s="116" t="s">
        <v>125</v>
      </c>
      <c r="B116" s="117" t="s">
        <v>126</v>
      </c>
      <c r="C116" s="118"/>
      <c r="D116" s="119"/>
      <c r="E116" s="120"/>
      <c r="F116" s="121"/>
      <c r="G116" s="121"/>
      <c r="H116" s="121"/>
      <c r="I116" s="121"/>
      <c r="J116" s="122"/>
    </row>
    <row r="117" spans="1:10" x14ac:dyDescent="0.25">
      <c r="A117" s="123">
        <v>68</v>
      </c>
      <c r="B117" s="124" t="s">
        <v>127</v>
      </c>
      <c r="C117" s="90"/>
      <c r="D117" s="76"/>
      <c r="E117" s="28"/>
      <c r="F117" s="26"/>
      <c r="G117" s="26"/>
      <c r="H117" s="28"/>
      <c r="I117" s="125"/>
      <c r="J117" s="125"/>
    </row>
    <row r="118" spans="1:10" x14ac:dyDescent="0.25">
      <c r="A118" s="46" t="s">
        <v>193</v>
      </c>
      <c r="B118" s="47" t="s">
        <v>129</v>
      </c>
      <c r="C118" s="126" t="s">
        <v>27</v>
      </c>
      <c r="D118" s="34"/>
      <c r="E118" s="28">
        <v>50</v>
      </c>
      <c r="F118" s="26">
        <v>1</v>
      </c>
      <c r="G118" s="26">
        <v>23</v>
      </c>
      <c r="H118" s="28">
        <f t="shared" ref="H118:H124" si="17">ROUND(D118*E118*F118,2)</f>
        <v>0</v>
      </c>
      <c r="I118" s="125">
        <f t="shared" ref="I118:I124" si="18">ROUND(H118*G118/100,2)</f>
        <v>0</v>
      </c>
      <c r="J118" s="28">
        <f t="shared" ref="J118:J124" si="19">ROUND(H118+H118*G118/100,2)</f>
        <v>0</v>
      </c>
    </row>
    <row r="119" spans="1:10" ht="16.5" x14ac:dyDescent="0.25">
      <c r="A119" s="46" t="s">
        <v>194</v>
      </c>
      <c r="B119" s="47" t="s">
        <v>131</v>
      </c>
      <c r="C119" s="126" t="s">
        <v>49</v>
      </c>
      <c r="D119" s="34"/>
      <c r="E119" s="28">
        <v>20</v>
      </c>
      <c r="F119" s="26">
        <v>1</v>
      </c>
      <c r="G119" s="26">
        <v>23</v>
      </c>
      <c r="H119" s="28">
        <f t="shared" si="17"/>
        <v>0</v>
      </c>
      <c r="I119" s="125">
        <f t="shared" si="18"/>
        <v>0</v>
      </c>
      <c r="J119" s="28">
        <f t="shared" si="19"/>
        <v>0</v>
      </c>
    </row>
    <row r="120" spans="1:10" ht="30" x14ac:dyDescent="0.25">
      <c r="A120" s="127" t="s">
        <v>195</v>
      </c>
      <c r="B120" s="128" t="s">
        <v>133</v>
      </c>
      <c r="C120" s="129" t="s">
        <v>49</v>
      </c>
      <c r="D120" s="130"/>
      <c r="E120" s="131">
        <v>25</v>
      </c>
      <c r="F120" s="132">
        <v>1</v>
      </c>
      <c r="G120" s="132">
        <v>23</v>
      </c>
      <c r="H120" s="131">
        <f t="shared" si="17"/>
        <v>0</v>
      </c>
      <c r="I120" s="133">
        <f t="shared" si="18"/>
        <v>0</v>
      </c>
      <c r="J120" s="131">
        <f t="shared" si="19"/>
        <v>0</v>
      </c>
    </row>
    <row r="121" spans="1:10" ht="90" x14ac:dyDescent="0.25">
      <c r="A121" s="46" t="s">
        <v>196</v>
      </c>
      <c r="B121" s="134" t="s">
        <v>134</v>
      </c>
      <c r="C121" s="126" t="s">
        <v>35</v>
      </c>
      <c r="D121" s="34"/>
      <c r="E121" s="28">
        <v>25</v>
      </c>
      <c r="F121" s="26">
        <v>1</v>
      </c>
      <c r="G121" s="26">
        <v>23</v>
      </c>
      <c r="H121" s="28">
        <f t="shared" si="17"/>
        <v>0</v>
      </c>
      <c r="I121" s="28">
        <f t="shared" si="18"/>
        <v>0</v>
      </c>
      <c r="J121" s="28">
        <f t="shared" si="19"/>
        <v>0</v>
      </c>
    </row>
    <row r="122" spans="1:10" ht="30.75" customHeight="1" x14ac:dyDescent="0.25">
      <c r="A122" s="46" t="s">
        <v>197</v>
      </c>
      <c r="B122" s="134" t="s">
        <v>149</v>
      </c>
      <c r="C122" s="126" t="s">
        <v>147</v>
      </c>
      <c r="D122" s="34"/>
      <c r="E122" s="28">
        <v>50</v>
      </c>
      <c r="F122" s="26">
        <v>1</v>
      </c>
      <c r="G122" s="26">
        <v>23</v>
      </c>
      <c r="H122" s="28">
        <f t="shared" si="17"/>
        <v>0</v>
      </c>
      <c r="I122" s="28">
        <f t="shared" si="18"/>
        <v>0</v>
      </c>
      <c r="J122" s="28">
        <f t="shared" si="19"/>
        <v>0</v>
      </c>
    </row>
    <row r="123" spans="1:10" ht="60" x14ac:dyDescent="0.25">
      <c r="A123" s="127" t="s">
        <v>198</v>
      </c>
      <c r="B123" s="134" t="s">
        <v>135</v>
      </c>
      <c r="C123" s="126" t="s">
        <v>143</v>
      </c>
      <c r="D123" s="34"/>
      <c r="E123" s="28">
        <v>50</v>
      </c>
      <c r="F123" s="26">
        <v>1</v>
      </c>
      <c r="G123" s="26">
        <v>23</v>
      </c>
      <c r="H123" s="28">
        <f t="shared" si="17"/>
        <v>0</v>
      </c>
      <c r="I123" s="28">
        <f t="shared" si="18"/>
        <v>0</v>
      </c>
      <c r="J123" s="28">
        <f t="shared" si="19"/>
        <v>0</v>
      </c>
    </row>
    <row r="124" spans="1:10" ht="60" x14ac:dyDescent="0.25">
      <c r="A124" s="46" t="s">
        <v>199</v>
      </c>
      <c r="B124" s="135" t="s">
        <v>150</v>
      </c>
      <c r="C124" s="126" t="s">
        <v>143</v>
      </c>
      <c r="D124" s="34"/>
      <c r="E124" s="28">
        <v>50</v>
      </c>
      <c r="F124" s="26">
        <v>1</v>
      </c>
      <c r="G124" s="26">
        <v>23</v>
      </c>
      <c r="H124" s="28">
        <f t="shared" si="17"/>
        <v>0</v>
      </c>
      <c r="I124" s="28">
        <f t="shared" si="18"/>
        <v>0</v>
      </c>
      <c r="J124" s="28">
        <f t="shared" si="19"/>
        <v>0</v>
      </c>
    </row>
    <row r="125" spans="1:10" x14ac:dyDescent="0.25">
      <c r="A125" s="136"/>
      <c r="B125" s="111" t="s">
        <v>124</v>
      </c>
      <c r="C125" s="137"/>
      <c r="D125" s="138"/>
      <c r="E125" s="125"/>
      <c r="F125" s="139"/>
      <c r="G125" s="139"/>
      <c r="H125" s="140">
        <f>SUM(H118:H124)</f>
        <v>0</v>
      </c>
      <c r="I125" s="140">
        <f>SUM(I118:I124)</f>
        <v>0</v>
      </c>
      <c r="J125" s="140">
        <f>SUM(J118:J124)</f>
        <v>0</v>
      </c>
    </row>
    <row r="126" spans="1:10" ht="15.75" x14ac:dyDescent="0.3">
      <c r="A126" s="141">
        <v>69</v>
      </c>
      <c r="B126" s="142" t="s">
        <v>124</v>
      </c>
      <c r="C126" s="143" t="s">
        <v>136</v>
      </c>
      <c r="D126" s="70" t="s">
        <v>136</v>
      </c>
      <c r="E126" s="22" t="s">
        <v>136</v>
      </c>
      <c r="F126" s="15" t="s">
        <v>136</v>
      </c>
      <c r="G126" s="15" t="s">
        <v>136</v>
      </c>
      <c r="H126" s="144">
        <f>H115++H125</f>
        <v>0</v>
      </c>
      <c r="I126" s="144">
        <f>I115++I125</f>
        <v>0</v>
      </c>
      <c r="J126" s="114">
        <f>J115++J125</f>
        <v>0</v>
      </c>
    </row>
    <row r="127" spans="1:10" x14ac:dyDescent="0.25">
      <c r="A127" s="145"/>
      <c r="B127" s="156"/>
      <c r="C127" s="146"/>
      <c r="D127" s="147"/>
      <c r="E127" s="148"/>
      <c r="F127" s="146"/>
      <c r="G127" s="146"/>
      <c r="H127" s="146"/>
      <c r="I127" s="146"/>
      <c r="J127" s="146"/>
    </row>
    <row r="128" spans="1:10" x14ac:dyDescent="0.25">
      <c r="A128" s="149"/>
      <c r="B128" s="156"/>
      <c r="C128" s="146"/>
      <c r="D128" s="147"/>
      <c r="E128" s="148"/>
      <c r="F128" s="146"/>
      <c r="G128" s="146"/>
      <c r="H128" s="146"/>
      <c r="I128" s="146"/>
      <c r="J128" s="146"/>
    </row>
    <row r="129" spans="1:10" x14ac:dyDescent="0.25">
      <c r="A129" s="145"/>
      <c r="B129" s="156"/>
      <c r="C129" s="146"/>
      <c r="D129" s="147"/>
      <c r="E129" s="148"/>
      <c r="F129" s="146"/>
      <c r="G129" s="146"/>
      <c r="H129" s="146"/>
      <c r="I129" s="146"/>
      <c r="J129" s="146"/>
    </row>
    <row r="130" spans="1:10" x14ac:dyDescent="0.25">
      <c r="A130" s="145"/>
      <c r="B130" s="156"/>
      <c r="C130" s="146"/>
      <c r="D130" s="147"/>
      <c r="E130" s="148"/>
      <c r="F130" s="146"/>
      <c r="G130" s="150"/>
      <c r="H130" s="150" t="s">
        <v>137</v>
      </c>
      <c r="I130" s="150" t="s">
        <v>138</v>
      </c>
      <c r="J130" s="150" t="s">
        <v>139</v>
      </c>
    </row>
    <row r="131" spans="1:10" x14ac:dyDescent="0.25">
      <c r="A131" s="145"/>
      <c r="B131" s="156"/>
      <c r="C131" s="146"/>
      <c r="D131" s="147"/>
      <c r="E131" s="148"/>
      <c r="F131" s="146"/>
      <c r="G131" s="17" t="s">
        <v>140</v>
      </c>
      <c r="H131" s="151">
        <f>H125</f>
        <v>0</v>
      </c>
      <c r="I131" s="151">
        <f>I125</f>
        <v>0</v>
      </c>
      <c r="J131" s="151">
        <f>J125</f>
        <v>0</v>
      </c>
    </row>
    <row r="132" spans="1:10" x14ac:dyDescent="0.25">
      <c r="A132" s="145"/>
      <c r="B132" s="156"/>
      <c r="C132" s="146"/>
      <c r="D132" s="147"/>
      <c r="E132" s="148"/>
      <c r="F132" s="146"/>
      <c r="G132" s="17" t="s">
        <v>141</v>
      </c>
      <c r="H132" s="151">
        <f>H115</f>
        <v>0</v>
      </c>
      <c r="I132" s="151">
        <f>I115</f>
        <v>0</v>
      </c>
      <c r="J132" s="151">
        <f>J115</f>
        <v>0</v>
      </c>
    </row>
    <row r="133" spans="1:10" x14ac:dyDescent="0.25">
      <c r="A133" s="145"/>
      <c r="B133" s="156"/>
      <c r="C133" s="146"/>
      <c r="D133" s="147"/>
      <c r="E133" s="148"/>
      <c r="F133" s="146"/>
      <c r="G133" s="150" t="s">
        <v>142</v>
      </c>
      <c r="H133" s="152">
        <f>SUM(H131:H132)</f>
        <v>0</v>
      </c>
      <c r="I133" s="152">
        <f>SUM(I131:I132)</f>
        <v>0</v>
      </c>
      <c r="J133" s="152">
        <f>SUM(J131:J132)</f>
        <v>0</v>
      </c>
    </row>
    <row r="134" spans="1:10" x14ac:dyDescent="0.25">
      <c r="A134" s="170"/>
      <c r="B134" s="171"/>
      <c r="C134" s="171"/>
      <c r="D134" s="171"/>
      <c r="E134" s="155"/>
      <c r="F134" s="1"/>
      <c r="G134" s="1"/>
      <c r="H134" s="1"/>
      <c r="I134" s="1"/>
      <c r="J134" s="1"/>
    </row>
    <row r="135" spans="1:10" ht="39.75" customHeight="1" x14ac:dyDescent="0.25">
      <c r="A135" s="174" t="s">
        <v>148</v>
      </c>
      <c r="B135" s="171"/>
      <c r="C135" s="171"/>
      <c r="D135" s="171"/>
      <c r="E135" s="175"/>
      <c r="F135" s="175"/>
      <c r="G135" s="1"/>
      <c r="H135" s="1"/>
      <c r="I135" s="1"/>
      <c r="J135" s="1"/>
    </row>
  </sheetData>
  <mergeCells count="5">
    <mergeCell ref="A1:B1"/>
    <mergeCell ref="A2:J2"/>
    <mergeCell ref="A134:D134"/>
    <mergeCell ref="E1:J1"/>
    <mergeCell ref="A135:F135"/>
  </mergeCells>
  <printOptions horizontalCentered="1"/>
  <pageMargins left="0.70866141732283472" right="0.70866141732283472" top="0.98425196850393704" bottom="0.35433070866141736" header="0.31496062992125984" footer="0.31496062992125984"/>
  <pageSetup paperSize="9" orientation="landscape" r:id="rId1"/>
  <headerFooter>
    <oddHeader>&amp;RZałącznik nr 3A3 do SIWZ
Załącznik nr 1b do UMOWY
Znak sprawy: 19/PN/2019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Rosłoń-Skalińska Olga</dc:creator>
  <cp:lastModifiedBy>Mycko Magdalena</cp:lastModifiedBy>
  <cp:lastPrinted>2019-02-22T11:29:56Z</cp:lastPrinted>
  <dcterms:created xsi:type="dcterms:W3CDTF">2018-03-01T13:25:25Z</dcterms:created>
  <dcterms:modified xsi:type="dcterms:W3CDTF">2019-02-22T11:30:07Z</dcterms:modified>
</cp:coreProperties>
</file>