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zzw01\ZZW\publiczny\PRZETARGI\2020 PRZETARGI\8PN2020 - SŁUŻBA BRZEGOWA\Załączniki do SIWZ\"/>
    </mc:Choice>
  </mc:AlternateContent>
  <xr:revisionPtr revIDLastSave="0" documentId="13_ncr:1_{88715FA8-FFC6-4332-AD60-F47A183CD3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Print_Area" localSheetId="0">'2020'!$A$1:$J$110</definedName>
    <definedName name="Z_96DE4B4C_28B8_47A1_9D6F_A6F6AD3B5930_.wvu.PrintArea" localSheetId="0" hidden="1">'2020'!$A$1:$J$110</definedName>
    <definedName name="Z_D320BF82_9FBD_4FB4_8705_23940F921234_.wvu.PrintArea" localSheetId="0" hidden="1">'2020'!$A$1:$J$110</definedName>
  </definedNames>
  <calcPr calcId="181029"/>
  <customWorkbookViews>
    <customWorkbookView name="Kołkowicz Piotr - Widok osobisty" guid="{D320BF82-9FBD-4FB4-8705-23940F921234}" mergeInterval="0" personalView="1" xWindow="889" windowWidth="1020" windowHeight="1040" activeSheetId="1"/>
    <customWorkbookView name="pkolkowicz - Widok osobisty" guid="{96DE4B4C-28B8-47A1-9D6F-A6F6AD3B5930}" mergeInterval="0" personalView="1" xWindow="10" yWindow="32" windowWidth="1596" windowHeight="732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J80" i="1" s="1"/>
  <c r="H19" i="1"/>
  <c r="I19" i="1" s="1"/>
  <c r="H20" i="1"/>
  <c r="I20" i="1" s="1"/>
  <c r="H21" i="1"/>
  <c r="I21" i="1" s="1"/>
  <c r="H22" i="1"/>
  <c r="I22" i="1" s="1"/>
  <c r="H23" i="1"/>
  <c r="J23" i="1" s="1"/>
  <c r="H13" i="1"/>
  <c r="J13" i="1" s="1"/>
  <c r="H14" i="1"/>
  <c r="J14" i="1" s="1"/>
  <c r="I80" i="1" l="1"/>
  <c r="J19" i="1"/>
  <c r="J22" i="1"/>
  <c r="J21" i="1"/>
  <c r="I23" i="1"/>
  <c r="J20" i="1"/>
  <c r="I14" i="1"/>
  <c r="I13" i="1"/>
  <c r="H84" i="1" l="1"/>
  <c r="I84" i="1" s="1"/>
  <c r="J84" i="1" l="1"/>
  <c r="H101" i="1"/>
  <c r="J101" i="1" s="1"/>
  <c r="I101" i="1" l="1"/>
  <c r="H43" i="1" l="1"/>
  <c r="I43" i="1" s="1"/>
  <c r="H42" i="1"/>
  <c r="I42" i="1" s="1"/>
  <c r="H11" i="1"/>
  <c r="J11" i="1" s="1"/>
  <c r="H10" i="1"/>
  <c r="I10" i="1" s="1"/>
  <c r="H37" i="1"/>
  <c r="J37" i="1" s="1"/>
  <c r="J43" i="1" l="1"/>
  <c r="J42" i="1"/>
  <c r="I11" i="1"/>
  <c r="J10" i="1"/>
  <c r="I37" i="1"/>
  <c r="H16" i="1" l="1"/>
  <c r="J16" i="1" l="1"/>
  <c r="I16" i="1"/>
  <c r="H93" i="1"/>
  <c r="J93" i="1" l="1"/>
  <c r="I93" i="1"/>
  <c r="H61" i="1"/>
  <c r="I61" i="1" s="1"/>
  <c r="H62" i="1"/>
  <c r="J62" i="1" s="1"/>
  <c r="H54" i="1"/>
  <c r="I62" i="1" l="1"/>
  <c r="J61" i="1"/>
  <c r="J54" i="1" l="1"/>
  <c r="I54" i="1"/>
  <c r="H26" i="1"/>
  <c r="J26" i="1" s="1"/>
  <c r="H25" i="1"/>
  <c r="J25" i="1" s="1"/>
  <c r="I26" i="1" l="1"/>
  <c r="I25" i="1"/>
  <c r="H36" i="1"/>
  <c r="H34" i="1"/>
  <c r="J36" i="1" l="1"/>
  <c r="I36" i="1"/>
  <c r="I34" i="1"/>
  <c r="J34" i="1"/>
  <c r="H41" i="1" l="1"/>
  <c r="H32" i="1"/>
  <c r="I32" i="1" l="1"/>
  <c r="J32" i="1"/>
  <c r="J41" i="1"/>
  <c r="I41" i="1"/>
  <c r="H92" i="1"/>
  <c r="H94" i="1"/>
  <c r="J94" i="1" l="1"/>
  <c r="I94" i="1"/>
  <c r="J92" i="1"/>
  <c r="I92" i="1"/>
  <c r="H38" i="1"/>
  <c r="H27" i="1"/>
  <c r="H18" i="1"/>
  <c r="H31" i="1"/>
  <c r="H30" i="1"/>
  <c r="H29" i="1"/>
  <c r="J38" i="1" l="1"/>
  <c r="I38" i="1"/>
  <c r="J27" i="1"/>
  <c r="I27" i="1"/>
  <c r="J29" i="1"/>
  <c r="I29" i="1"/>
  <c r="I30" i="1"/>
  <c r="J30" i="1"/>
  <c r="I31" i="1"/>
  <c r="J31" i="1"/>
  <c r="J18" i="1"/>
  <c r="I18" i="1"/>
  <c r="H24" i="1"/>
  <c r="J24" i="1" l="1"/>
  <c r="I24" i="1"/>
  <c r="H74" i="1"/>
  <c r="I74" i="1" l="1"/>
  <c r="J74" i="1"/>
  <c r="H17" i="1"/>
  <c r="H95" i="1"/>
  <c r="I95" i="1" l="1"/>
  <c r="J95" i="1"/>
  <c r="J17" i="1"/>
  <c r="I17" i="1"/>
  <c r="H96" i="1" l="1"/>
  <c r="H97" i="1"/>
  <c r="H98" i="1"/>
  <c r="H99" i="1"/>
  <c r="H100" i="1"/>
  <c r="J98" i="1" l="1"/>
  <c r="I98" i="1"/>
  <c r="J97" i="1"/>
  <c r="I97" i="1"/>
  <c r="J99" i="1"/>
  <c r="I99" i="1"/>
  <c r="I96" i="1"/>
  <c r="J96" i="1"/>
  <c r="J100" i="1"/>
  <c r="I100" i="1"/>
  <c r="H85" i="1"/>
  <c r="H45" i="1"/>
  <c r="H72" i="1"/>
  <c r="H50" i="1"/>
  <c r="J50" i="1" l="1"/>
  <c r="I50" i="1"/>
  <c r="I72" i="1"/>
  <c r="J72" i="1"/>
  <c r="J85" i="1"/>
  <c r="I85" i="1"/>
  <c r="J45" i="1"/>
  <c r="I45" i="1"/>
  <c r="H91" i="1"/>
  <c r="H90" i="1"/>
  <c r="H89" i="1"/>
  <c r="H83" i="1"/>
  <c r="H82" i="1"/>
  <c r="H79" i="1"/>
  <c r="H78" i="1"/>
  <c r="H77" i="1"/>
  <c r="H76" i="1"/>
  <c r="H73" i="1"/>
  <c r="H70" i="1"/>
  <c r="H69" i="1"/>
  <c r="H67" i="1"/>
  <c r="H66" i="1"/>
  <c r="H60" i="1"/>
  <c r="H59" i="1"/>
  <c r="H64" i="1"/>
  <c r="H63" i="1"/>
  <c r="H40" i="1"/>
  <c r="H58" i="1"/>
  <c r="H57" i="1"/>
  <c r="H55" i="1"/>
  <c r="H52" i="1"/>
  <c r="H51" i="1"/>
  <c r="H49" i="1"/>
  <c r="H48" i="1"/>
  <c r="H35" i="1"/>
  <c r="H44" i="1"/>
  <c r="H46" i="1"/>
  <c r="H102" i="1" l="1"/>
  <c r="H86" i="1"/>
  <c r="H103" i="1" s="1"/>
  <c r="H107" i="1"/>
  <c r="J52" i="1"/>
  <c r="I52" i="1"/>
  <c r="I64" i="1"/>
  <c r="J64" i="1"/>
  <c r="J73" i="1"/>
  <c r="I73" i="1"/>
  <c r="I82" i="1"/>
  <c r="J82" i="1"/>
  <c r="J63" i="1"/>
  <c r="I63" i="1"/>
  <c r="J46" i="1"/>
  <c r="I46" i="1"/>
  <c r="I83" i="1"/>
  <c r="J83" i="1"/>
  <c r="J79" i="1"/>
  <c r="I79" i="1"/>
  <c r="I60" i="1"/>
  <c r="J60" i="1"/>
  <c r="J59" i="1"/>
  <c r="I59" i="1"/>
  <c r="J57" i="1"/>
  <c r="I57" i="1"/>
  <c r="I58" i="1"/>
  <c r="J58" i="1"/>
  <c r="I66" i="1"/>
  <c r="J66" i="1"/>
  <c r="J77" i="1"/>
  <c r="I77" i="1"/>
  <c r="J76" i="1"/>
  <c r="I76" i="1"/>
  <c r="I35" i="1"/>
  <c r="J35" i="1"/>
  <c r="I40" i="1"/>
  <c r="J40" i="1"/>
  <c r="J67" i="1"/>
  <c r="I67" i="1"/>
  <c r="J78" i="1"/>
  <c r="I78" i="1"/>
  <c r="J89" i="1"/>
  <c r="I89" i="1"/>
  <c r="J51" i="1"/>
  <c r="I51" i="1"/>
  <c r="J55" i="1"/>
  <c r="I55" i="1"/>
  <c r="J44" i="1"/>
  <c r="I44" i="1"/>
  <c r="I90" i="1"/>
  <c r="J90" i="1"/>
  <c r="I48" i="1"/>
  <c r="J48" i="1"/>
  <c r="J69" i="1"/>
  <c r="I69" i="1"/>
  <c r="I49" i="1"/>
  <c r="J49" i="1"/>
  <c r="J70" i="1"/>
  <c r="I70" i="1"/>
  <c r="J91" i="1"/>
  <c r="I91" i="1"/>
  <c r="J102" i="1" l="1"/>
  <c r="J107" i="1" s="1"/>
  <c r="I102" i="1"/>
  <c r="I107" i="1" s="1"/>
  <c r="I86" i="1"/>
  <c r="I103" i="1" s="1"/>
  <c r="J86" i="1"/>
  <c r="J103" i="1" s="1"/>
  <c r="H108" i="1"/>
  <c r="H109" i="1" s="1"/>
  <c r="J108" i="1" l="1"/>
  <c r="J109" i="1" s="1"/>
  <c r="I108" i="1"/>
  <c r="I109" i="1" s="1"/>
</calcChain>
</file>

<file path=xl/sharedStrings.xml><?xml version="1.0" encoding="utf-8"?>
<sst xmlns="http://schemas.openxmlformats.org/spreadsheetml/2006/main" count="314" uniqueCount="165">
  <si>
    <t>Lp.</t>
  </si>
  <si>
    <t>Wyszczególnienie</t>
  </si>
  <si>
    <t>Jedn.</t>
  </si>
  <si>
    <t>cena jedn.</t>
  </si>
  <si>
    <t>Ilość jedn.</t>
  </si>
  <si>
    <t xml:space="preserve">Zakładana krotność </t>
  </si>
  <si>
    <t>stawka VAT  w %</t>
  </si>
  <si>
    <t>Wartość bez VAT (kol. 4x5x6)</t>
  </si>
  <si>
    <t>Stawka VAT w zł</t>
  </si>
  <si>
    <t>Wartość z VAT (kol.8x 1,08 lub 1,23 w zależności od stawki VAT, podanej w kol. 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</si>
  <si>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</si>
  <si>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</si>
  <si>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</si>
  <si>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</si>
  <si>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</si>
  <si>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</si>
  <si>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</si>
  <si>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</si>
  <si>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</si>
  <si>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</si>
  <si>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</t>
  </si>
  <si>
    <t>PRACE OGRODNICZE i PORZĄDKOWE (paragraf 4300)</t>
  </si>
  <si>
    <t>ar</t>
  </si>
  <si>
    <t>szt.</t>
  </si>
  <si>
    <t>mb</t>
  </si>
  <si>
    <t>TRAWNIKI</t>
  </si>
  <si>
    <t xml:space="preserve">Koszenie trawników </t>
  </si>
  <si>
    <t>Renowacja trawników</t>
  </si>
  <si>
    <t>Wygrabienie liści i zanieczyszczeń z trawników</t>
  </si>
  <si>
    <t>Jesienne wygrabienie liści z trawników</t>
  </si>
  <si>
    <t>ŁĄKI KWIETNE</t>
  </si>
  <si>
    <t>Koszenie łąki</t>
  </si>
  <si>
    <t>Cięcia kształtujące krzewów ozdobnych</t>
  </si>
  <si>
    <t>Cięcia odmładzajace krzewów ozdobnych</t>
  </si>
  <si>
    <t>Podlewanie krzewów</t>
  </si>
  <si>
    <t>Sadzenie krzewów ozdobnych</t>
  </si>
  <si>
    <t>Karczowanie krzewów</t>
  </si>
  <si>
    <t>RABATY BYLINOWE</t>
  </si>
  <si>
    <t>Miesięczna pielęgnacja bylin</t>
  </si>
  <si>
    <t>Założenie rabaty bylinowej</t>
  </si>
  <si>
    <t>ROŚLINY CEBULOWE</t>
  </si>
  <si>
    <t>szt</t>
  </si>
  <si>
    <t xml:space="preserve">PRACE PRZY DRZEWACH </t>
  </si>
  <si>
    <t>1 cm</t>
  </si>
  <si>
    <t>8</t>
  </si>
  <si>
    <t>Opalikowanie drzewa</t>
  </si>
  <si>
    <t>przy użyciu jedego palika</t>
  </si>
  <si>
    <t>przy użyciu trzech palików</t>
  </si>
  <si>
    <t>II.</t>
  </si>
  <si>
    <t>PRACE REMONTOWE (paragraf 4270)</t>
  </si>
  <si>
    <t>Naprawa:</t>
  </si>
  <si>
    <t>RAZEM</t>
  </si>
  <si>
    <t>x</t>
  </si>
  <si>
    <t>Paragrafy</t>
  </si>
  <si>
    <t>NETTO</t>
  </si>
  <si>
    <t>VAT</t>
  </si>
  <si>
    <t>BRUTTO</t>
  </si>
  <si>
    <t>R A Z E M</t>
  </si>
  <si>
    <r>
      <t>m</t>
    </r>
    <r>
      <rPr>
        <vertAlign val="superscript"/>
        <sz val="10"/>
        <rFont val="Open Sans"/>
        <family val="2"/>
        <charset val="238"/>
      </rPr>
      <t>3</t>
    </r>
    <r>
      <rPr>
        <vertAlign val="superscript"/>
        <sz val="9"/>
        <rFont val="Arial"/>
        <family val="2"/>
        <charset val="238"/>
      </rPr>
      <t/>
    </r>
  </si>
  <si>
    <r>
      <t>m</t>
    </r>
    <r>
      <rPr>
        <vertAlign val="superscript"/>
        <sz val="10"/>
        <rFont val="Open Sans"/>
        <family val="2"/>
        <charset val="238"/>
      </rPr>
      <t>2</t>
    </r>
  </si>
  <si>
    <r>
      <t xml:space="preserve">Usunięcie drzewa (bez karpy) - obwód pnia mierzony na wys. 130 cm:   </t>
    </r>
    <r>
      <rPr>
        <u/>
        <sz val="10"/>
        <rFont val="Open Sans"/>
        <family val="2"/>
        <charset val="238"/>
      </rPr>
      <t>Usunięcie wywrotu lub złomu stanowi 70 % ceny  za usunięcie drzewa</t>
    </r>
  </si>
  <si>
    <t>Koszenie zarośli nadwodnych</t>
  </si>
  <si>
    <t>Usuwanie chwastów ze skarp</t>
  </si>
  <si>
    <t>Sadzenie roślin cebulowych w istniejącej rabacie (czosnek olbrzymi)</t>
  </si>
  <si>
    <t>Usuwanie samosiewów</t>
  </si>
  <si>
    <t>Olejowanie ławek typu VERA mmcite</t>
  </si>
  <si>
    <t>Olejowanie ławek bez oparcia typu L3</t>
  </si>
  <si>
    <t>Olejowanie leżanek typu L6 w dwóch wariantach</t>
  </si>
  <si>
    <t>ławek drewnianych głównie typu VERA mmcite</t>
  </si>
  <si>
    <t xml:space="preserve">koszy na śmieci </t>
  </si>
  <si>
    <t>Bulwary nadwiślańskie</t>
  </si>
  <si>
    <t>100 szt</t>
  </si>
  <si>
    <t>Odchwaszczanie skupin krzewów i żywopłotów</t>
  </si>
  <si>
    <t xml:space="preserve">Pielęgnacja drzewa wraz z  usunięciem odrostów.  Obwód pnia drzewa mierzony na wysokości 130 cm. Pielęgnacja drzewa wykonywana z poziomu gruntu stanowi 10% ceny. </t>
  </si>
  <si>
    <t>nawierzchni z kostki betonowej</t>
  </si>
  <si>
    <t>nawierzchni z płyt betonowych</t>
  </si>
  <si>
    <t>nawierzchni z kostki granitowej</t>
  </si>
  <si>
    <t>Mulczowanie korą krzewów i drzew (uzupełnienie brakującej kory warstwą 5 cm)</t>
  </si>
  <si>
    <t>Transport beczek stalowych o pojemności 200l</t>
  </si>
  <si>
    <t>Dostarczenie i odbiór kontenera na odpady</t>
  </si>
  <si>
    <t>Interwencyjne zbieranie śmieci</t>
  </si>
  <si>
    <t>Interwencyjne sprzątanie gabarytów</t>
  </si>
  <si>
    <r>
      <t>m</t>
    </r>
    <r>
      <rPr>
        <sz val="10"/>
        <rFont val="Calibri"/>
        <family val="2"/>
        <charset val="238"/>
      </rPr>
      <t>²</t>
    </r>
  </si>
  <si>
    <t>Interwencyjne prace porządkowo- ogrodnicze</t>
  </si>
  <si>
    <t>rbg</t>
  </si>
  <si>
    <t>Oczyszczanie  zimowe nawierzchni utwardzonych</t>
  </si>
  <si>
    <t>Wygrodzenie rabat i krzewników płotkiem z lin rozciągniętych pomiędzy drewnianymi palikami</t>
  </si>
  <si>
    <t>Uzupełnienie żwiru pod koronami drzew i krzewów- warstwa 3 cm</t>
  </si>
  <si>
    <t>Zakładanie łąki kwietnej</t>
  </si>
  <si>
    <t>Przygotowanie terenu do posadzenia  krzewów- dotyczy nowej rabaty</t>
  </si>
  <si>
    <t>Podlewanie młodych drzew</t>
  </si>
  <si>
    <t>Wywóz odpadów niebezpiecznych i niewiadomego pochodzenia</t>
  </si>
  <si>
    <r>
      <t>m</t>
    </r>
    <r>
      <rPr>
        <sz val="10"/>
        <rFont val="Calibri"/>
        <family val="2"/>
        <charset val="238"/>
      </rPr>
      <t>³</t>
    </r>
  </si>
  <si>
    <t>Wywóz zanieczyszczeń gabarytowych</t>
  </si>
  <si>
    <t>Wywóz zanieczyszczeń organicznych</t>
  </si>
  <si>
    <t>mp</t>
  </si>
  <si>
    <t>ha/dzień</t>
  </si>
  <si>
    <t>Usuwanie piasku i namułów po wezbraniu wód</t>
  </si>
  <si>
    <t>KRZEWY i ZAROŚLA NADWODNE</t>
  </si>
  <si>
    <t>PRACE OGRODNICZE</t>
  </si>
  <si>
    <t>PRACE PORZĄDKOWE</t>
  </si>
  <si>
    <t>PRACE INTERWENCYJNE</t>
  </si>
  <si>
    <t>WYWÓZ ZANIECZYSZCZEŃ</t>
  </si>
  <si>
    <t>nawierzchni z kamienia polnego</t>
  </si>
  <si>
    <t>Zamiatanie nawierzchni utwardzonych- A</t>
  </si>
  <si>
    <t xml:space="preserve">Zamiatanie nawierzchni utwardzonych- B </t>
  </si>
  <si>
    <t>ar/dzień</t>
  </si>
  <si>
    <t>Interwencyjne zamiatanie terenu</t>
  </si>
  <si>
    <r>
      <t>*Uwaga: wszystkie pozycje cenowe zawierają uwzględniony sprzęt, robociznę</t>
    </r>
    <r>
      <rPr>
        <sz val="11"/>
        <rFont val="Calibri"/>
        <family val="2"/>
        <charset val="238"/>
        <scheme val="minor"/>
      </rPr>
      <t>, materiały</t>
    </r>
    <r>
      <rPr>
        <sz val="11"/>
        <color theme="1"/>
        <rFont val="Calibri"/>
        <family val="2"/>
        <charset val="238"/>
        <scheme val="minor"/>
      </rPr>
      <t xml:space="preserve"> ,transport i ewentualną utylizację.</t>
    </r>
  </si>
  <si>
    <t>Usuwanie i utylizacja padłych zwierząt</t>
  </si>
  <si>
    <t>kg</t>
  </si>
  <si>
    <t>Zbieranie zanieczyszczeń</t>
  </si>
  <si>
    <t>Opróznianie koszy</t>
  </si>
  <si>
    <t>Opróznianie beczek</t>
  </si>
  <si>
    <t xml:space="preserve">Sadzenie drzew  - drzewa  kontenerowane  obwód 18-20 cm                                </t>
  </si>
  <si>
    <t>Usuwanie gum do żucia z nawierzchni bulwarów</t>
  </si>
  <si>
    <t>Olejowanie ławek z oparciem bez podłokietników typu L2 i ławek z oparciem z dwoma podłokietnikami typu L2B</t>
  </si>
  <si>
    <t>Olejowanie ławek - nowy bulwar</t>
  </si>
  <si>
    <t xml:space="preserve"> 9 szt./m2</t>
  </si>
  <si>
    <t xml:space="preserve">Zebranie i wywóz gruntu </t>
  </si>
  <si>
    <t>Dowóz i plantowanie ziemi urodzajnej</t>
  </si>
  <si>
    <t>m2</t>
  </si>
  <si>
    <t xml:space="preserve">Zakres prac i wykaz cen na okres od dnia podpisania umowy  do 31 grudnia 2020 r. </t>
  </si>
  <si>
    <t xml:space="preserve">Zakładanie trawnika z darni </t>
  </si>
  <si>
    <t>Montaż /demontaż worków do podlewania drzew</t>
  </si>
  <si>
    <t>Sadzenie roślin cebulowych w trawniku (krokusy) - 100 szt</t>
  </si>
  <si>
    <t xml:space="preserve">Olejowanie innych elementów drewnianych </t>
  </si>
  <si>
    <t>Nakładanie powłok antygraffiti</t>
  </si>
  <si>
    <r>
      <t>m</t>
    </r>
    <r>
      <rPr>
        <vertAlign val="superscript"/>
        <sz val="10"/>
        <color theme="1"/>
        <rFont val="Open Sans"/>
        <family val="2"/>
        <charset val="238"/>
      </rPr>
      <t>2</t>
    </r>
  </si>
  <si>
    <t>Sadzenie roślin cebulowych (tulipany, żonkile) - 20 szt./m2</t>
  </si>
  <si>
    <t>Wymiana piasku w beczkach</t>
  </si>
  <si>
    <t xml:space="preserve">Mycie pergoli i elementów małej architektury </t>
  </si>
  <si>
    <t>Mycie ławek</t>
  </si>
  <si>
    <t>Usuwanie grafitti</t>
  </si>
  <si>
    <t xml:space="preserve">Mycie nawierzchni bulwarów i przejść podziemnych </t>
  </si>
  <si>
    <t>Wykonanie misy przy młodym drzewie</t>
  </si>
  <si>
    <t>3.1.</t>
  </si>
  <si>
    <t>3.2.</t>
  </si>
  <si>
    <t>poza sezonem</t>
  </si>
  <si>
    <t>w sezonie</t>
  </si>
  <si>
    <t>Zamiatanie</t>
  </si>
  <si>
    <t>4.1.</t>
  </si>
  <si>
    <t>4.2.</t>
  </si>
  <si>
    <t>Mycie koszy i beczek</t>
  </si>
  <si>
    <t>12 szt./m2</t>
  </si>
  <si>
    <t>48.1.</t>
  </si>
  <si>
    <t>48.2.</t>
  </si>
  <si>
    <t>57.1.</t>
  </si>
  <si>
    <t>57.2.</t>
  </si>
  <si>
    <t>60.1.</t>
  </si>
  <si>
    <t>60.2.</t>
  </si>
  <si>
    <t>60.3.</t>
  </si>
  <si>
    <t>60.4.</t>
  </si>
  <si>
    <t>60.5.</t>
  </si>
  <si>
    <t>60.6.</t>
  </si>
  <si>
    <t>60.7.</t>
  </si>
  <si>
    <t>60.8.</t>
  </si>
  <si>
    <t>60.9.</t>
  </si>
  <si>
    <t>60.10.</t>
  </si>
  <si>
    <t>60.11.</t>
  </si>
  <si>
    <t>60.12.</t>
  </si>
  <si>
    <t>60.13.</t>
  </si>
  <si>
    <t>Usuwanie karp</t>
  </si>
  <si>
    <t xml:space="preserve">Sadzenie bylin </t>
  </si>
  <si>
    <t xml:space="preserve">Załącznik nr 3A do SIWZ Nr sprawy 8/PN/2020
.......... załącznik nr 1  do umowy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</si>
</sst>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Open Sans"/>
      <family val="2"/>
      <charset val="238"/>
    </font>
    <font>
      <sz val="10"/>
      <color rgb="FFFF0000"/>
      <name val="Open Sans"/>
      <family val="2"/>
      <charset val="238"/>
    </font>
    <font>
      <b/>
      <sz val="10"/>
      <name val="Open Sans"/>
      <family val="2"/>
      <charset val="238"/>
    </font>
    <font>
      <vertAlign val="superscript"/>
      <sz val="10"/>
      <name val="Open Sans"/>
      <family val="2"/>
      <charset val="238"/>
    </font>
    <font>
      <b/>
      <sz val="10"/>
      <color rgb="FFFF0000"/>
      <name val="Open Sans"/>
      <family val="2"/>
      <charset val="238"/>
    </font>
    <font>
      <u/>
      <sz val="10"/>
      <name val="Open Sans"/>
      <family val="2"/>
      <charset val="238"/>
    </font>
    <font>
      <b/>
      <sz val="9"/>
      <name val="Open Sans"/>
      <family val="2"/>
      <charset val="238"/>
    </font>
    <font>
      <b/>
      <sz val="8"/>
      <name val="Open Sans"/>
      <family val="2"/>
      <charset val="238"/>
    </font>
    <font>
      <sz val="10"/>
      <color theme="9" tint="-0.249977111117893"/>
      <name val="Open Sans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12"/>
      <color theme="9" tint="-0.249977111117893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Open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05">
    <xf numFmtId="0" fontId="0" fillId="0" borderId="0" xfId="0"/>
    <xf numFmtId="0" fontId="2" fillId="0" borderId="0" xfId="2" applyNumberFormat="1" applyFont="1" applyFill="1" applyBorder="1" applyAlignment="1" applyProtection="1">
      <alignment vertical="top" wrapText="1"/>
    </xf>
    <xf numFmtId="0" fontId="3" fillId="0" borderId="0" xfId="2" applyNumberFormat="1" applyFont="1" applyFill="1" applyBorder="1" applyAlignment="1" applyProtection="1">
      <alignment vertical="top"/>
    </xf>
    <xf numFmtId="1" fontId="4" fillId="0" borderId="0" xfId="2" applyNumberFormat="1" applyFont="1" applyFill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vertical="top"/>
    </xf>
    <xf numFmtId="44" fontId="3" fillId="0" borderId="0" xfId="1" applyFont="1" applyFill="1" applyBorder="1" applyAlignment="1" applyProtection="1">
      <alignment vertical="top"/>
    </xf>
    <xf numFmtId="44" fontId="3" fillId="0" borderId="0" xfId="1" applyFont="1" applyAlignment="1" applyProtection="1">
      <alignment horizontal="center"/>
    </xf>
    <xf numFmtId="44" fontId="3" fillId="2" borderId="0" xfId="1" applyFont="1" applyFill="1" applyBorder="1" applyAlignment="1" applyProtection="1">
      <alignment vertical="top"/>
    </xf>
    <xf numFmtId="44" fontId="3" fillId="2" borderId="0" xfId="1" applyFont="1" applyFill="1" applyAlignment="1" applyProtection="1">
      <alignment horizontal="center"/>
    </xf>
    <xf numFmtId="0" fontId="7" fillId="0" borderId="0" xfId="2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vertical="top" wrapText="1"/>
    </xf>
    <xf numFmtId="1" fontId="8" fillId="0" borderId="0" xfId="2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vertical="top"/>
    </xf>
    <xf numFmtId="44" fontId="7" fillId="0" borderId="0" xfId="1" applyFont="1" applyFill="1" applyBorder="1" applyAlignment="1" applyProtection="1">
      <alignment vertical="top"/>
    </xf>
    <xf numFmtId="44" fontId="7" fillId="0" borderId="0" xfId="1" applyFont="1" applyAlignment="1" applyProtection="1">
      <alignment horizontal="center"/>
    </xf>
    <xf numFmtId="0" fontId="9" fillId="3" borderId="1" xfId="2" applyNumberFormat="1" applyFont="1" applyFill="1" applyBorder="1" applyAlignment="1" applyProtection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44" fontId="9" fillId="3" borderId="1" xfId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top"/>
    </xf>
    <xf numFmtId="0" fontId="9" fillId="0" borderId="1" xfId="2" applyNumberFormat="1" applyFont="1" applyFill="1" applyBorder="1" applyAlignment="1" applyProtection="1">
      <alignment horizontal="center" vertical="top" wrapText="1"/>
    </xf>
    <xf numFmtId="2" fontId="9" fillId="0" borderId="1" xfId="2" applyNumberFormat="1" applyFont="1" applyFill="1" applyBorder="1" applyAlignment="1" applyProtection="1">
      <alignment horizontal="center" vertical="top"/>
    </xf>
    <xf numFmtId="1" fontId="9" fillId="0" borderId="1" xfId="2" applyNumberFormat="1" applyFont="1" applyFill="1" applyBorder="1" applyAlignment="1" applyProtection="1">
      <alignment horizontal="center" vertical="top"/>
    </xf>
    <xf numFmtId="44" fontId="9" fillId="0" borderId="1" xfId="1" applyFont="1" applyFill="1" applyBorder="1" applyAlignment="1" applyProtection="1">
      <alignment horizontal="center" vertical="top"/>
    </xf>
    <xf numFmtId="0" fontId="9" fillId="3" borderId="1" xfId="2" applyNumberFormat="1" applyFont="1" applyFill="1" applyBorder="1" applyAlignment="1" applyProtection="1">
      <alignment horizontal="left" vertical="top" wrapText="1"/>
    </xf>
    <xf numFmtId="0" fontId="7" fillId="3" borderId="1" xfId="2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center" vertical="center"/>
    </xf>
    <xf numFmtId="1" fontId="7" fillId="0" borderId="1" xfId="2" applyNumberFormat="1" applyFont="1" applyFill="1" applyBorder="1" applyAlignment="1" applyProtection="1">
      <alignment horizontal="center" vertical="center"/>
    </xf>
    <xf numFmtId="44" fontId="7" fillId="0" borderId="1" xfId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2" borderId="1" xfId="2" applyNumberFormat="1" applyFont="1" applyFill="1" applyBorder="1" applyAlignment="1" applyProtection="1">
      <alignment horizontal="left" vertical="top" wrapText="1"/>
    </xf>
    <xf numFmtId="0" fontId="7" fillId="2" borderId="1" xfId="2" applyNumberFormat="1" applyFont="1" applyFill="1" applyBorder="1" applyAlignment="1" applyProtection="1">
      <alignment horizontal="center" vertical="center"/>
    </xf>
    <xf numFmtId="1" fontId="7" fillId="2" borderId="1" xfId="2" applyNumberFormat="1" applyFont="1" applyFill="1" applyBorder="1" applyAlignment="1" applyProtection="1">
      <alignment horizontal="center" vertical="center"/>
    </xf>
    <xf numFmtId="44" fontId="7" fillId="2" borderId="1" xfId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3" borderId="1" xfId="2" applyNumberFormat="1" applyFont="1" applyFill="1" applyBorder="1" applyAlignment="1" applyProtection="1">
      <alignment horizontal="left" vertical="center"/>
    </xf>
    <xf numFmtId="1" fontId="8" fillId="3" borderId="1" xfId="2" applyNumberFormat="1" applyFont="1" applyFill="1" applyBorder="1" applyAlignment="1" applyProtection="1">
      <alignment horizontal="left" vertical="center"/>
    </xf>
    <xf numFmtId="0" fontId="8" fillId="4" borderId="1" xfId="2" applyNumberFormat="1" applyFont="1" applyFill="1" applyBorder="1" applyAlignment="1" applyProtection="1">
      <alignment horizontal="left" vertical="center"/>
    </xf>
    <xf numFmtId="44" fontId="7" fillId="4" borderId="1" xfId="1" applyFont="1" applyFill="1" applyBorder="1" applyAlignment="1" applyProtection="1">
      <alignment horizontal="center" vertical="center"/>
    </xf>
    <xf numFmtId="0" fontId="7" fillId="4" borderId="1" xfId="2" applyNumberFormat="1" applyFont="1" applyFill="1" applyBorder="1" applyAlignment="1" applyProtection="1">
      <alignment horizontal="left" vertical="center"/>
    </xf>
    <xf numFmtId="1" fontId="8" fillId="4" borderId="1" xfId="2" applyNumberFormat="1" applyFont="1" applyFill="1" applyBorder="1" applyAlignment="1" applyProtection="1">
      <alignment horizontal="center" vertical="center"/>
    </xf>
    <xf numFmtId="1" fontId="11" fillId="3" borderId="1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 wrapText="1"/>
    </xf>
    <xf numFmtId="1" fontId="7" fillId="2" borderId="1" xfId="0" applyNumberFormat="1" applyFont="1" applyFill="1" applyBorder="1" applyAlignment="1" applyProtection="1">
      <alignment horizontal="center" vertical="center"/>
    </xf>
    <xf numFmtId="0" fontId="9" fillId="3" borderId="1" xfId="2" applyNumberFormat="1" applyFont="1" applyFill="1" applyBorder="1" applyAlignment="1" applyProtection="1">
      <alignment horizontal="left" vertical="center"/>
    </xf>
    <xf numFmtId="0" fontId="11" fillId="3" borderId="1" xfId="2" applyNumberFormat="1" applyFont="1" applyFill="1" applyBorder="1" applyAlignment="1" applyProtection="1">
      <alignment horizontal="left" vertical="center"/>
    </xf>
    <xf numFmtId="0" fontId="9" fillId="3" borderId="1" xfId="0" applyNumberFormat="1" applyFont="1" applyFill="1" applyBorder="1" applyAlignment="1" applyProtection="1">
      <alignment horizontal="left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1" fontId="8" fillId="4" borderId="1" xfId="0" applyNumberFormat="1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2" borderId="1" xfId="2" applyNumberFormat="1" applyFont="1" applyFill="1" applyBorder="1" applyAlignment="1" applyProtection="1">
      <alignment vertical="top" wrapText="1"/>
    </xf>
    <xf numFmtId="0" fontId="9" fillId="4" borderId="1" xfId="0" applyNumberFormat="1" applyFont="1" applyFill="1" applyBorder="1" applyAlignment="1" applyProtection="1">
      <alignment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2" applyNumberFormat="1" applyFont="1" applyFill="1" applyBorder="1" applyAlignment="1" applyProtection="1">
      <alignment vertical="center"/>
    </xf>
    <xf numFmtId="44" fontId="9" fillId="4" borderId="1" xfId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vertical="top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wrapText="1"/>
    </xf>
    <xf numFmtId="1" fontId="8" fillId="0" borderId="0" xfId="0" applyNumberFormat="1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44" fontId="7" fillId="0" borderId="0" xfId="1" applyFont="1" applyBorder="1" applyAlignment="1" applyProtection="1">
      <alignment horizontal="left" wrapText="1"/>
    </xf>
    <xf numFmtId="44" fontId="9" fillId="0" borderId="0" xfId="1" applyFont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" fontId="8" fillId="0" borderId="0" xfId="0" applyNumberFormat="1" applyFont="1" applyFill="1" applyBorder="1" applyAlignment="1" applyProtection="1">
      <alignment vertical="top"/>
    </xf>
    <xf numFmtId="44" fontId="7" fillId="2" borderId="1" xfId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 wrapText="1"/>
    </xf>
    <xf numFmtId="44" fontId="9" fillId="0" borderId="1" xfId="1" applyFont="1" applyBorder="1" applyAlignment="1" applyProtection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vertical="center"/>
    </xf>
    <xf numFmtId="44" fontId="9" fillId="0" borderId="1" xfId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/>
    </xf>
    <xf numFmtId="0" fontId="9" fillId="4" borderId="1" xfId="2" applyNumberFormat="1" applyFont="1" applyFill="1" applyBorder="1" applyAlignment="1" applyProtection="1">
      <alignment horizontal="center" vertical="center"/>
    </xf>
    <xf numFmtId="1" fontId="13" fillId="3" borderId="1" xfId="2" applyNumberFormat="1" applyFont="1" applyFill="1" applyBorder="1" applyAlignment="1" applyProtection="1">
      <alignment horizontal="center" vertical="center" wrapText="1"/>
    </xf>
    <xf numFmtId="44" fontId="9" fillId="4" borderId="1" xfId="1" applyFont="1" applyFill="1" applyBorder="1" applyAlignment="1" applyProtection="1">
      <alignment horizontal="center" vertical="center" wrapText="1"/>
    </xf>
    <xf numFmtId="44" fontId="14" fillId="3" borderId="1" xfId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2" fontId="16" fillId="0" borderId="0" xfId="2" applyNumberFormat="1" applyFont="1" applyFill="1" applyBorder="1" applyAlignment="1" applyProtection="1">
      <alignment horizontal="center" vertical="top"/>
    </xf>
    <xf numFmtId="2" fontId="17" fillId="0" borderId="0" xfId="2" applyNumberFormat="1" applyFont="1" applyFill="1" applyBorder="1" applyAlignment="1" applyProtection="1">
      <alignment horizontal="center" vertical="top"/>
    </xf>
    <xf numFmtId="2" fontId="18" fillId="3" borderId="1" xfId="2" applyNumberFormat="1" applyFont="1" applyFill="1" applyBorder="1" applyAlignment="1" applyProtection="1">
      <alignment horizontal="center" vertical="center" wrapText="1"/>
    </xf>
    <xf numFmtId="2" fontId="17" fillId="0" borderId="1" xfId="2" applyNumberFormat="1" applyFont="1" applyFill="1" applyBorder="1" applyAlignment="1" applyProtection="1">
      <alignment horizontal="center" vertical="center"/>
      <protection locked="0"/>
    </xf>
    <xf numFmtId="2" fontId="17" fillId="2" borderId="1" xfId="2" applyNumberFormat="1" applyFont="1" applyFill="1" applyBorder="1" applyAlignment="1" applyProtection="1">
      <alignment horizontal="center" vertical="center"/>
      <protection locked="0"/>
    </xf>
    <xf numFmtId="2" fontId="17" fillId="3" borderId="1" xfId="2" applyNumberFormat="1" applyFont="1" applyFill="1" applyBorder="1" applyAlignment="1" applyProtection="1">
      <alignment horizontal="center" vertical="center"/>
    </xf>
    <xf numFmtId="2" fontId="17" fillId="4" borderId="1" xfId="2" applyNumberFormat="1" applyFont="1" applyFill="1" applyBorder="1" applyAlignment="1" applyProtection="1">
      <alignment horizontal="center" vertical="center"/>
    </xf>
    <xf numFmtId="2" fontId="17" fillId="2" borderId="1" xfId="2" applyNumberFormat="1" applyFont="1" applyFill="1" applyBorder="1" applyAlignment="1" applyProtection="1">
      <alignment horizontal="center" vertical="center"/>
    </xf>
    <xf numFmtId="2" fontId="17" fillId="3" borderId="1" xfId="0" applyNumberFormat="1" applyFont="1" applyFill="1" applyBorder="1" applyAlignment="1" applyProtection="1">
      <alignment horizontal="center" vertical="center"/>
    </xf>
    <xf numFmtId="2" fontId="17" fillId="4" borderId="1" xfId="0" applyNumberFormat="1" applyFont="1" applyFill="1" applyBorder="1" applyAlignment="1" applyProtection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/>
    </xf>
    <xf numFmtId="2" fontId="17" fillId="0" borderId="1" xfId="2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top"/>
    </xf>
    <xf numFmtId="2" fontId="17" fillId="0" borderId="0" xfId="0" applyNumberFormat="1" applyFont="1" applyFill="1" applyBorder="1" applyAlignment="1" applyProtection="1">
      <alignment horizontal="left" vertical="top"/>
    </xf>
    <xf numFmtId="2" fontId="17" fillId="0" borderId="0" xfId="0" applyNumberFormat="1" applyFont="1" applyBorder="1" applyAlignment="1" applyProtection="1">
      <alignment horizontal="left" wrapText="1"/>
    </xf>
    <xf numFmtId="0" fontId="1" fillId="0" borderId="0" xfId="0" applyFont="1"/>
    <xf numFmtId="2" fontId="7" fillId="2" borderId="1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2" applyNumberFormat="1" applyFont="1" applyFill="1" applyBorder="1" applyAlignment="1" applyProtection="1">
      <alignment horizontal="center" vertical="center"/>
      <protection locked="0"/>
    </xf>
    <xf numFmtId="0" fontId="7" fillId="4" borderId="1" xfId="2" applyNumberFormat="1" applyFont="1" applyFill="1" applyBorder="1" applyAlignment="1" applyProtection="1">
      <alignment horizontal="left" vertical="top" wrapText="1"/>
    </xf>
    <xf numFmtId="0" fontId="7" fillId="4" borderId="1" xfId="2" applyNumberFormat="1" applyFont="1" applyFill="1" applyBorder="1" applyAlignment="1" applyProtection="1">
      <alignment horizontal="center" vertical="center" wrapText="1"/>
    </xf>
    <xf numFmtId="0" fontId="7" fillId="4" borderId="1" xfId="2" applyNumberFormat="1" applyFont="1" applyFill="1" applyBorder="1" applyAlignment="1" applyProtection="1">
      <alignment horizontal="center" vertical="center"/>
    </xf>
    <xf numFmtId="0" fontId="7" fillId="3" borderId="2" xfId="2" applyNumberFormat="1" applyFont="1" applyFill="1" applyBorder="1" applyAlignment="1" applyProtection="1">
      <alignment horizontal="left" vertical="top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left" vertical="top"/>
    </xf>
    <xf numFmtId="0" fontId="7" fillId="0" borderId="0" xfId="2" applyNumberFormat="1" applyFont="1" applyFill="1" applyBorder="1" applyAlignment="1" applyProtection="1">
      <alignment horizontal="left" vertical="top"/>
    </xf>
    <xf numFmtId="0" fontId="9" fillId="0" borderId="1" xfId="2" applyNumberFormat="1" applyFont="1" applyFill="1" applyBorder="1" applyAlignment="1" applyProtection="1">
      <alignment horizontal="left" vertical="top"/>
    </xf>
    <xf numFmtId="0" fontId="9" fillId="3" borderId="1" xfId="2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2" borderId="1" xfId="2" applyNumberFormat="1" applyFont="1" applyFill="1" applyBorder="1" applyAlignment="1" applyProtection="1">
      <alignment horizontal="left" vertical="top"/>
    </xf>
    <xf numFmtId="0" fontId="7" fillId="3" borderId="1" xfId="2" applyNumberFormat="1" applyFont="1" applyFill="1" applyBorder="1" applyAlignment="1" applyProtection="1">
      <alignment horizontal="left" vertical="top"/>
    </xf>
    <xf numFmtId="0" fontId="7" fillId="4" borderId="1" xfId="2" applyNumberFormat="1" applyFont="1" applyFill="1" applyBorder="1" applyAlignment="1" applyProtection="1">
      <alignment horizontal="left" vertical="top"/>
    </xf>
    <xf numFmtId="0" fontId="9" fillId="3" borderId="1" xfId="0" applyNumberFormat="1" applyFont="1" applyFill="1" applyBorder="1" applyAlignment="1" applyProtection="1">
      <alignment horizontal="left" vertical="top"/>
    </xf>
    <xf numFmtId="49" fontId="7" fillId="4" borderId="1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 applyProtection="1">
      <alignment horizontal="left" vertical="top"/>
    </xf>
    <xf numFmtId="0" fontId="7" fillId="2" borderId="1" xfId="0" applyNumberFormat="1" applyFont="1" applyFill="1" applyBorder="1" applyAlignment="1" applyProtection="1">
      <alignment horizontal="left" vertical="top"/>
    </xf>
    <xf numFmtId="2" fontId="18" fillId="4" borderId="1" xfId="0" applyNumberFormat="1" applyFont="1" applyFill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vertical="top"/>
    </xf>
    <xf numFmtId="0" fontId="7" fillId="3" borderId="1" xfId="2" applyNumberFormat="1" applyFont="1" applyFill="1" applyBorder="1" applyAlignment="1" applyProtection="1">
      <alignment horizontal="left" vertical="top" wrapText="1"/>
    </xf>
    <xf numFmtId="0" fontId="7" fillId="3" borderId="2" xfId="0" applyNumberFormat="1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vertical="top" wrapText="1"/>
    </xf>
    <xf numFmtId="2" fontId="19" fillId="0" borderId="0" xfId="2" applyNumberFormat="1" applyFont="1" applyFill="1" applyBorder="1" applyAlignment="1" applyProtection="1">
      <alignment vertical="top"/>
    </xf>
    <xf numFmtId="2" fontId="15" fillId="0" borderId="0" xfId="2" applyNumberFormat="1" applyFont="1" applyFill="1" applyBorder="1" applyAlignment="1" applyProtection="1">
      <alignment vertical="top"/>
    </xf>
    <xf numFmtId="2" fontId="9" fillId="3" borderId="1" xfId="2" applyNumberFormat="1" applyFont="1" applyFill="1" applyBorder="1" applyAlignment="1" applyProtection="1">
      <alignment horizontal="center" vertical="center" wrapText="1"/>
    </xf>
    <xf numFmtId="2" fontId="9" fillId="3" borderId="1" xfId="2" applyNumberFormat="1" applyFont="1" applyFill="1" applyBorder="1" applyAlignment="1" applyProtection="1">
      <alignment horizontal="center" vertical="center"/>
    </xf>
    <xf numFmtId="2" fontId="7" fillId="3" borderId="1" xfId="2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2" applyNumberFormat="1" applyFont="1" applyFill="1" applyBorder="1" applyAlignment="1" applyProtection="1">
      <alignment horizontal="center" vertical="center"/>
    </xf>
    <xf numFmtId="2" fontId="7" fillId="4" borderId="1" xfId="0" applyNumberFormat="1" applyFont="1" applyFill="1" applyBorder="1" applyAlignment="1" applyProtection="1">
      <alignment horizontal="center" vertical="center"/>
    </xf>
    <xf numFmtId="2" fontId="7" fillId="4" borderId="1" xfId="2" applyNumberFormat="1" applyFont="1" applyFill="1" applyBorder="1" applyAlignment="1" applyProtection="1">
      <alignment horizontal="center" vertical="center"/>
    </xf>
    <xf numFmtId="2" fontId="7" fillId="4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3" borderId="1" xfId="2" applyNumberFormat="1" applyFont="1" applyFill="1" applyBorder="1" applyAlignment="1" applyProtection="1">
      <alignment horizontal="left" vertical="center"/>
    </xf>
    <xf numFmtId="2" fontId="7" fillId="2" borderId="1" xfId="3" applyNumberFormat="1" applyFont="1" applyFill="1" applyBorder="1" applyAlignment="1" applyProtection="1">
      <alignment horizontal="center" vertical="center" wrapText="1"/>
    </xf>
    <xf numFmtId="2" fontId="7" fillId="4" borderId="1" xfId="2" applyNumberFormat="1" applyFont="1" applyFill="1" applyBorder="1" applyAlignment="1" applyProtection="1">
      <alignment horizontal="left" vertical="center"/>
    </xf>
    <xf numFmtId="2" fontId="7" fillId="3" borderId="1" xfId="2" applyNumberFormat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 applyAlignment="1" applyProtection="1">
      <alignment horizontal="left" vertical="center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/>
    </xf>
    <xf numFmtId="2" fontId="7" fillId="0" borderId="1" xfId="2" applyNumberFormat="1" applyFont="1" applyFill="1" applyBorder="1" applyAlignment="1" applyProtection="1">
      <alignment vertical="center"/>
    </xf>
    <xf numFmtId="2" fontId="9" fillId="4" borderId="1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Border="1" applyAlignment="1" applyProtection="1">
      <alignment horizontal="left" wrapText="1"/>
    </xf>
    <xf numFmtId="2" fontId="15" fillId="0" borderId="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/>
    <xf numFmtId="0" fontId="7" fillId="4" borderId="1" xfId="2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2" fontId="7" fillId="0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top"/>
    </xf>
    <xf numFmtId="0" fontId="23" fillId="0" borderId="0" xfId="0" applyFont="1"/>
    <xf numFmtId="0" fontId="17" fillId="2" borderId="1" xfId="2" applyNumberFormat="1" applyFont="1" applyFill="1" applyBorder="1" applyAlignment="1" applyProtection="1">
      <alignment horizontal="left" vertical="top"/>
    </xf>
    <xf numFmtId="0" fontId="17" fillId="2" borderId="2" xfId="2" applyNumberFormat="1" applyFont="1" applyFill="1" applyBorder="1" applyAlignment="1" applyProtection="1">
      <alignment horizontal="left" vertical="top" wrapText="1"/>
    </xf>
    <xf numFmtId="0" fontId="17" fillId="2" borderId="1" xfId="2" applyNumberFormat="1" applyFont="1" applyFill="1" applyBorder="1" applyAlignment="1" applyProtection="1">
      <alignment horizontal="center" vertical="top"/>
    </xf>
    <xf numFmtId="2" fontId="17" fillId="2" borderId="1" xfId="2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left" vertical="top"/>
    </xf>
    <xf numFmtId="0" fontId="17" fillId="0" borderId="1" xfId="2" applyNumberFormat="1" applyFont="1" applyFill="1" applyBorder="1" applyAlignment="1" applyProtection="1">
      <alignment horizontal="left" vertical="top" wrapText="1"/>
    </xf>
    <xf numFmtId="0" fontId="17" fillId="0" borderId="1" xfId="2" applyNumberFormat="1" applyFont="1" applyFill="1" applyBorder="1" applyAlignment="1" applyProtection="1">
      <alignment horizontal="left" vertical="top"/>
    </xf>
    <xf numFmtId="0" fontId="17" fillId="2" borderId="1" xfId="2" applyNumberFormat="1" applyFont="1" applyFill="1" applyBorder="1" applyAlignment="1" applyProtection="1">
      <alignment horizontal="left" vertical="top" wrapText="1"/>
    </xf>
    <xf numFmtId="0" fontId="17" fillId="0" borderId="1" xfId="2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vertical="top" wrapText="1"/>
    </xf>
    <xf numFmtId="0" fontId="17" fillId="2" borderId="1" xfId="2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top" wrapText="1"/>
    </xf>
    <xf numFmtId="49" fontId="17" fillId="0" borderId="1" xfId="2" applyNumberFormat="1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  <protection locked="0"/>
    </xf>
    <xf numFmtId="16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Font="1" applyBorder="1" applyAlignment="1">
      <alignment horizontal="center" vertical="center"/>
    </xf>
    <xf numFmtId="0" fontId="2" fillId="2" borderId="0" xfId="2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44" fontId="3" fillId="0" borderId="0" xfId="1" applyFont="1" applyFill="1" applyBorder="1" applyAlignment="1" applyProtection="1">
      <alignment vertical="top" wrapText="1"/>
    </xf>
    <xf numFmtId="0" fontId="0" fillId="0" borderId="0" xfId="0" applyAlignment="1">
      <alignment wrapText="1"/>
    </xf>
  </cellXfs>
  <cellStyles count="4">
    <cellStyle name="Normalny" xfId="0" builtinId="0"/>
    <cellStyle name="Normalny 2" xfId="2" xr:uid="{00000000-0005-0000-0000-000001000000}"/>
    <cellStyle name="Normalny 6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zoomScaleNormal="100" zoomScaleSheetLayoutView="25" workbookViewId="0">
      <selection activeCell="M2" sqref="M2"/>
    </sheetView>
  </sheetViews>
  <sheetFormatPr defaultRowHeight="15" x14ac:dyDescent="0.25"/>
  <cols>
    <col min="1" max="1" width="6" style="119" customWidth="1"/>
    <col min="2" max="2" width="39.140625" customWidth="1"/>
    <col min="3" max="3" width="8.140625" bestFit="1" customWidth="1"/>
    <col min="4" max="4" width="9.28515625" style="117" bestFit="1" customWidth="1"/>
    <col min="5" max="5" width="10.140625" style="173" customWidth="1"/>
    <col min="6" max="6" width="10" customWidth="1"/>
    <col min="7" max="7" width="10.85546875" customWidth="1"/>
    <col min="8" max="8" width="14.5703125" bestFit="1" customWidth="1"/>
    <col min="9" max="9" width="13.140625" bestFit="1" customWidth="1"/>
    <col min="10" max="10" width="14.5703125" bestFit="1" customWidth="1"/>
  </cols>
  <sheetData>
    <row r="1" spans="1:10" ht="15.75" x14ac:dyDescent="0.25">
      <c r="A1" s="129"/>
      <c r="B1" s="1"/>
      <c r="C1" s="2"/>
      <c r="D1" s="99"/>
      <c r="E1" s="149"/>
      <c r="F1" s="3"/>
      <c r="G1" s="4"/>
      <c r="H1" s="5"/>
      <c r="I1" s="6"/>
      <c r="J1" s="5"/>
    </row>
    <row r="2" spans="1:10" ht="55.5" customHeight="1" x14ac:dyDescent="0.25">
      <c r="A2" s="129" t="s">
        <v>70</v>
      </c>
      <c r="B2" s="1"/>
      <c r="C2" s="2"/>
      <c r="D2" s="99"/>
      <c r="E2" s="149"/>
      <c r="F2" s="3"/>
      <c r="G2" s="4"/>
      <c r="H2" s="203" t="s">
        <v>164</v>
      </c>
      <c r="I2" s="204"/>
      <c r="J2" s="204"/>
    </row>
    <row r="3" spans="1:10" ht="15.75" x14ac:dyDescent="0.25">
      <c r="A3" s="200" t="s">
        <v>122</v>
      </c>
      <c r="B3" s="201"/>
      <c r="C3" s="201"/>
      <c r="D3" s="201"/>
      <c r="E3" s="202"/>
      <c r="F3" s="202"/>
      <c r="G3" s="202"/>
      <c r="H3" s="7"/>
      <c r="I3" s="8"/>
      <c r="J3" s="8"/>
    </row>
    <row r="4" spans="1:10" ht="15.75" x14ac:dyDescent="0.25">
      <c r="A4" s="129"/>
      <c r="B4" s="1"/>
      <c r="C4" s="2"/>
      <c r="D4" s="99"/>
      <c r="E4" s="149"/>
      <c r="F4" s="3"/>
      <c r="G4" s="4"/>
      <c r="H4" s="145"/>
      <c r="I4" s="6"/>
      <c r="J4" s="5"/>
    </row>
    <row r="5" spans="1:10" ht="15.75" x14ac:dyDescent="0.3">
      <c r="A5" s="130"/>
      <c r="B5" s="10"/>
      <c r="C5" s="9"/>
      <c r="D5" s="100"/>
      <c r="E5" s="150"/>
      <c r="F5" s="11"/>
      <c r="G5" s="12"/>
      <c r="H5" s="13"/>
      <c r="I5" s="14"/>
      <c r="J5" s="13"/>
    </row>
    <row r="6" spans="1:10" ht="63.75" x14ac:dyDescent="0.25">
      <c r="A6" s="47" t="s">
        <v>0</v>
      </c>
      <c r="B6" s="16" t="s">
        <v>1</v>
      </c>
      <c r="C6" s="16" t="s">
        <v>2</v>
      </c>
      <c r="D6" s="101" t="s">
        <v>3</v>
      </c>
      <c r="E6" s="151" t="s">
        <v>4</v>
      </c>
      <c r="F6" s="95" t="s">
        <v>5</v>
      </c>
      <c r="G6" s="16" t="s">
        <v>6</v>
      </c>
      <c r="H6" s="17" t="s">
        <v>7</v>
      </c>
      <c r="I6" s="96" t="s">
        <v>8</v>
      </c>
      <c r="J6" s="97" t="s">
        <v>9</v>
      </c>
    </row>
    <row r="7" spans="1:10" x14ac:dyDescent="0.25">
      <c r="A7" s="131" t="s">
        <v>10</v>
      </c>
      <c r="B7" s="19" t="s">
        <v>11</v>
      </c>
      <c r="C7" s="18" t="s">
        <v>12</v>
      </c>
      <c r="D7" s="20" t="s">
        <v>13</v>
      </c>
      <c r="E7" s="20" t="s">
        <v>14</v>
      </c>
      <c r="F7" s="21" t="s">
        <v>15</v>
      </c>
      <c r="G7" s="18" t="s">
        <v>16</v>
      </c>
      <c r="H7" s="22" t="s">
        <v>17</v>
      </c>
      <c r="I7" s="22" t="s">
        <v>18</v>
      </c>
      <c r="J7" s="22" t="s">
        <v>19</v>
      </c>
    </row>
    <row r="8" spans="1:10" ht="30" x14ac:dyDescent="0.25">
      <c r="A8" s="132" t="s">
        <v>20</v>
      </c>
      <c r="B8" s="23" t="s">
        <v>21</v>
      </c>
      <c r="C8" s="15" t="s">
        <v>52</v>
      </c>
      <c r="D8" s="15" t="s">
        <v>52</v>
      </c>
      <c r="E8" s="152" t="s">
        <v>52</v>
      </c>
      <c r="F8" s="15" t="s">
        <v>52</v>
      </c>
      <c r="G8" s="15" t="s">
        <v>52</v>
      </c>
      <c r="H8" s="15" t="s">
        <v>52</v>
      </c>
      <c r="I8" s="15" t="s">
        <v>52</v>
      </c>
      <c r="J8" s="15" t="s">
        <v>52</v>
      </c>
    </row>
    <row r="9" spans="1:10" x14ac:dyDescent="0.25">
      <c r="A9" s="132"/>
      <c r="B9" s="126" t="s">
        <v>100</v>
      </c>
      <c r="C9" s="24" t="s">
        <v>52</v>
      </c>
      <c r="D9" s="24" t="s">
        <v>52</v>
      </c>
      <c r="E9" s="153" t="s">
        <v>52</v>
      </c>
      <c r="F9" s="24" t="s">
        <v>52</v>
      </c>
      <c r="G9" s="24" t="s">
        <v>52</v>
      </c>
      <c r="H9" s="24" t="s">
        <v>52</v>
      </c>
      <c r="I9" s="24" t="s">
        <v>52</v>
      </c>
      <c r="J9" s="24" t="s">
        <v>52</v>
      </c>
    </row>
    <row r="10" spans="1:10" x14ac:dyDescent="0.25">
      <c r="A10" s="180">
        <v>1</v>
      </c>
      <c r="B10" s="181" t="s">
        <v>111</v>
      </c>
      <c r="C10" s="182" t="s">
        <v>96</v>
      </c>
      <c r="D10" s="182"/>
      <c r="E10" s="183">
        <v>42.1</v>
      </c>
      <c r="F10" s="182">
        <v>236</v>
      </c>
      <c r="G10" s="178">
        <v>8</v>
      </c>
      <c r="H10" s="28">
        <f t="shared" ref="H10:H14" si="0">ROUND(D10*E10*F10,2)</f>
        <v>0</v>
      </c>
      <c r="I10" s="28">
        <f t="shared" ref="I10:I14" si="1">ROUND(H10*G10/100,2)</f>
        <v>0</v>
      </c>
      <c r="J10" s="28">
        <f t="shared" ref="J10:J14" si="2">ROUND(H10+H10*G10/100,2)</f>
        <v>0</v>
      </c>
    </row>
    <row r="11" spans="1:10" x14ac:dyDescent="0.25">
      <c r="A11" s="180">
        <v>2</v>
      </c>
      <c r="B11" s="181" t="s">
        <v>112</v>
      </c>
      <c r="C11" s="182" t="s">
        <v>41</v>
      </c>
      <c r="D11" s="182"/>
      <c r="E11" s="183">
        <v>255</v>
      </c>
      <c r="F11" s="182">
        <v>587</v>
      </c>
      <c r="G11" s="178">
        <v>8</v>
      </c>
      <c r="H11" s="28">
        <f t="shared" si="0"/>
        <v>0</v>
      </c>
      <c r="I11" s="28">
        <f t="shared" si="1"/>
        <v>0</v>
      </c>
      <c r="J11" s="28">
        <f t="shared" si="2"/>
        <v>0</v>
      </c>
    </row>
    <row r="12" spans="1:10" x14ac:dyDescent="0.25">
      <c r="A12" s="180">
        <v>3</v>
      </c>
      <c r="B12" s="181" t="s">
        <v>113</v>
      </c>
      <c r="C12" s="182" t="s">
        <v>52</v>
      </c>
      <c r="D12" s="182" t="s">
        <v>52</v>
      </c>
      <c r="E12" s="183" t="s">
        <v>52</v>
      </c>
      <c r="F12" s="182" t="s">
        <v>52</v>
      </c>
      <c r="G12" s="178" t="s">
        <v>52</v>
      </c>
      <c r="H12" s="28" t="s">
        <v>52</v>
      </c>
      <c r="I12" s="28" t="s">
        <v>52</v>
      </c>
      <c r="J12" s="28" t="s">
        <v>52</v>
      </c>
    </row>
    <row r="13" spans="1:10" x14ac:dyDescent="0.25">
      <c r="A13" s="180" t="s">
        <v>136</v>
      </c>
      <c r="B13" s="181" t="s">
        <v>139</v>
      </c>
      <c r="C13" s="182" t="s">
        <v>41</v>
      </c>
      <c r="D13" s="182"/>
      <c r="E13" s="183">
        <v>149</v>
      </c>
      <c r="F13" s="182">
        <v>522</v>
      </c>
      <c r="G13" s="178">
        <v>8</v>
      </c>
      <c r="H13" s="28">
        <f t="shared" si="0"/>
        <v>0</v>
      </c>
      <c r="I13" s="28">
        <f t="shared" si="1"/>
        <v>0</v>
      </c>
      <c r="J13" s="28">
        <f t="shared" si="2"/>
        <v>0</v>
      </c>
    </row>
    <row r="14" spans="1:10" x14ac:dyDescent="0.25">
      <c r="A14" s="180" t="s">
        <v>137</v>
      </c>
      <c r="B14" s="181" t="s">
        <v>138</v>
      </c>
      <c r="C14" s="182" t="s">
        <v>41</v>
      </c>
      <c r="D14" s="182"/>
      <c r="E14" s="183">
        <v>20</v>
      </c>
      <c r="F14" s="182">
        <v>17</v>
      </c>
      <c r="G14" s="178">
        <v>8</v>
      </c>
      <c r="H14" s="28">
        <f t="shared" si="0"/>
        <v>0</v>
      </c>
      <c r="I14" s="28">
        <f t="shared" si="1"/>
        <v>0</v>
      </c>
      <c r="J14" s="28">
        <f t="shared" si="2"/>
        <v>0</v>
      </c>
    </row>
    <row r="15" spans="1:10" x14ac:dyDescent="0.25">
      <c r="A15" s="180">
        <v>4</v>
      </c>
      <c r="B15" s="181" t="s">
        <v>140</v>
      </c>
      <c r="C15" s="182" t="s">
        <v>52</v>
      </c>
      <c r="D15" s="182" t="s">
        <v>52</v>
      </c>
      <c r="E15" s="183" t="s">
        <v>52</v>
      </c>
      <c r="F15" s="182" t="s">
        <v>52</v>
      </c>
      <c r="G15" s="178" t="s">
        <v>52</v>
      </c>
      <c r="H15" s="28" t="s">
        <v>52</v>
      </c>
      <c r="I15" s="28" t="s">
        <v>52</v>
      </c>
      <c r="J15" s="28" t="s">
        <v>52</v>
      </c>
    </row>
    <row r="16" spans="1:10" x14ac:dyDescent="0.25">
      <c r="A16" s="198" t="s">
        <v>141</v>
      </c>
      <c r="B16" s="195" t="s">
        <v>104</v>
      </c>
      <c r="C16" s="196" t="s">
        <v>22</v>
      </c>
      <c r="D16" s="197"/>
      <c r="E16" s="154">
        <v>860.58</v>
      </c>
      <c r="F16" s="196">
        <v>40</v>
      </c>
      <c r="G16" s="196">
        <v>8</v>
      </c>
      <c r="H16" s="28">
        <f t="shared" ref="H16:H32" si="3">ROUND(D16*E16*F16,2)</f>
        <v>0</v>
      </c>
      <c r="I16" s="28">
        <f t="shared" ref="I16:I77" si="4">ROUND(H16*G16/100,2)</f>
        <v>0</v>
      </c>
      <c r="J16" s="28">
        <f t="shared" ref="J16:J77" si="5">ROUND(H16+H16*G16/100,2)</f>
        <v>0</v>
      </c>
    </row>
    <row r="17" spans="1:10" x14ac:dyDescent="0.25">
      <c r="A17" s="198" t="s">
        <v>142</v>
      </c>
      <c r="B17" s="195" t="s">
        <v>105</v>
      </c>
      <c r="C17" s="196" t="s">
        <v>22</v>
      </c>
      <c r="D17" s="197"/>
      <c r="E17" s="154">
        <v>418</v>
      </c>
      <c r="F17" s="196">
        <v>19</v>
      </c>
      <c r="G17" s="196">
        <v>8</v>
      </c>
      <c r="H17" s="28">
        <f t="shared" ref="H17:H27" si="6">ROUND(D17*E17*F17,2)</f>
        <v>0</v>
      </c>
      <c r="I17" s="28">
        <f t="shared" ref="I17:I27" si="7">ROUND(H17*G17/100,2)</f>
        <v>0</v>
      </c>
      <c r="J17" s="28">
        <f t="shared" ref="J17:J27" si="8">ROUND(H17+H17*G17/100,2)</f>
        <v>0</v>
      </c>
    </row>
    <row r="18" spans="1:10" ht="30" x14ac:dyDescent="0.25">
      <c r="A18" s="133">
        <v>5</v>
      </c>
      <c r="B18" s="120" t="s">
        <v>134</v>
      </c>
      <c r="C18" s="90" t="s">
        <v>82</v>
      </c>
      <c r="D18" s="121"/>
      <c r="E18" s="121">
        <v>46413</v>
      </c>
      <c r="F18" s="90">
        <v>7</v>
      </c>
      <c r="G18" s="90">
        <v>8</v>
      </c>
      <c r="H18" s="28">
        <f t="shared" si="6"/>
        <v>0</v>
      </c>
      <c r="I18" s="28">
        <f t="shared" si="7"/>
        <v>0</v>
      </c>
      <c r="J18" s="28">
        <f t="shared" si="8"/>
        <v>0</v>
      </c>
    </row>
    <row r="19" spans="1:10" ht="30" x14ac:dyDescent="0.25">
      <c r="A19" s="133">
        <v>6</v>
      </c>
      <c r="B19" s="120" t="s">
        <v>131</v>
      </c>
      <c r="C19" s="199" t="s">
        <v>82</v>
      </c>
      <c r="D19" s="121"/>
      <c r="E19" s="121">
        <v>529.41</v>
      </c>
      <c r="F19" s="90">
        <v>7</v>
      </c>
      <c r="G19" s="90">
        <v>8</v>
      </c>
      <c r="H19" s="28">
        <f t="shared" si="6"/>
        <v>0</v>
      </c>
      <c r="I19" s="28">
        <f t="shared" si="7"/>
        <v>0</v>
      </c>
      <c r="J19" s="28">
        <f t="shared" si="8"/>
        <v>0</v>
      </c>
    </row>
    <row r="20" spans="1:10" x14ac:dyDescent="0.25">
      <c r="A20" s="133">
        <v>7</v>
      </c>
      <c r="B20" s="120" t="s">
        <v>132</v>
      </c>
      <c r="C20" s="90" t="s">
        <v>41</v>
      </c>
      <c r="D20" s="121"/>
      <c r="E20" s="121">
        <v>200</v>
      </c>
      <c r="F20" s="90">
        <v>7</v>
      </c>
      <c r="G20" s="90">
        <v>8</v>
      </c>
      <c r="H20" s="28">
        <f t="shared" si="6"/>
        <v>0</v>
      </c>
      <c r="I20" s="28">
        <f t="shared" si="7"/>
        <v>0</v>
      </c>
      <c r="J20" s="28">
        <f t="shared" si="8"/>
        <v>0</v>
      </c>
    </row>
    <row r="21" spans="1:10" x14ac:dyDescent="0.25">
      <c r="A21" s="133">
        <v>8</v>
      </c>
      <c r="B21" s="120" t="s">
        <v>143</v>
      </c>
      <c r="C21" s="90" t="s">
        <v>41</v>
      </c>
      <c r="D21" s="121"/>
      <c r="E21" s="121">
        <v>404</v>
      </c>
      <c r="F21" s="90">
        <v>2</v>
      </c>
      <c r="G21" s="90">
        <v>8</v>
      </c>
      <c r="H21" s="28">
        <f t="shared" si="6"/>
        <v>0</v>
      </c>
      <c r="I21" s="28">
        <f t="shared" si="7"/>
        <v>0</v>
      </c>
      <c r="J21" s="28">
        <f t="shared" si="8"/>
        <v>0</v>
      </c>
    </row>
    <row r="22" spans="1:10" x14ac:dyDescent="0.25">
      <c r="A22" s="133">
        <v>9</v>
      </c>
      <c r="B22" s="120" t="s">
        <v>130</v>
      </c>
      <c r="C22" s="90" t="s">
        <v>41</v>
      </c>
      <c r="D22" s="121"/>
      <c r="E22" s="121">
        <v>149</v>
      </c>
      <c r="F22" s="90">
        <v>2</v>
      </c>
      <c r="G22" s="90">
        <v>8</v>
      </c>
      <c r="H22" s="28">
        <f t="shared" si="6"/>
        <v>0</v>
      </c>
      <c r="I22" s="28">
        <f t="shared" si="7"/>
        <v>0</v>
      </c>
      <c r="J22" s="28">
        <f t="shared" si="8"/>
        <v>0</v>
      </c>
    </row>
    <row r="23" spans="1:10" x14ac:dyDescent="0.25">
      <c r="A23" s="133">
        <v>10</v>
      </c>
      <c r="B23" s="120" t="s">
        <v>133</v>
      </c>
      <c r="C23" s="36" t="s">
        <v>82</v>
      </c>
      <c r="D23" s="121"/>
      <c r="E23" s="121">
        <v>100</v>
      </c>
      <c r="F23" s="90">
        <v>1</v>
      </c>
      <c r="G23" s="90">
        <v>8</v>
      </c>
      <c r="H23" s="28">
        <f t="shared" si="6"/>
        <v>0</v>
      </c>
      <c r="I23" s="28">
        <f t="shared" si="7"/>
        <v>0</v>
      </c>
      <c r="J23" s="28">
        <f t="shared" si="8"/>
        <v>0</v>
      </c>
    </row>
    <row r="24" spans="1:10" ht="30" x14ac:dyDescent="0.25">
      <c r="A24" s="133">
        <v>11</v>
      </c>
      <c r="B24" s="194" t="s">
        <v>85</v>
      </c>
      <c r="C24" s="90" t="s">
        <v>106</v>
      </c>
      <c r="D24" s="121"/>
      <c r="E24" s="154">
        <v>358</v>
      </c>
      <c r="F24" s="90">
        <v>10</v>
      </c>
      <c r="G24" s="90">
        <v>8</v>
      </c>
      <c r="H24" s="28">
        <f t="shared" si="6"/>
        <v>0</v>
      </c>
      <c r="I24" s="28">
        <f t="shared" si="7"/>
        <v>0</v>
      </c>
      <c r="J24" s="28">
        <f t="shared" si="8"/>
        <v>0</v>
      </c>
    </row>
    <row r="25" spans="1:10" ht="30" x14ac:dyDescent="0.25">
      <c r="A25" s="133">
        <v>12</v>
      </c>
      <c r="B25" s="29" t="s">
        <v>97</v>
      </c>
      <c r="C25" s="36" t="s">
        <v>22</v>
      </c>
      <c r="D25" s="102"/>
      <c r="E25" s="155">
        <v>653</v>
      </c>
      <c r="F25" s="27">
        <v>2</v>
      </c>
      <c r="G25" s="26">
        <v>8</v>
      </c>
      <c r="H25" s="28">
        <f t="shared" si="6"/>
        <v>0</v>
      </c>
      <c r="I25" s="28">
        <f t="shared" si="7"/>
        <v>0</v>
      </c>
      <c r="J25" s="28">
        <f t="shared" si="8"/>
        <v>0</v>
      </c>
    </row>
    <row r="26" spans="1:10" ht="30" x14ac:dyDescent="0.25">
      <c r="A26" s="133">
        <v>13</v>
      </c>
      <c r="B26" s="29" t="s">
        <v>115</v>
      </c>
      <c r="C26" s="36" t="s">
        <v>82</v>
      </c>
      <c r="D26" s="176"/>
      <c r="E26" s="155">
        <v>28284</v>
      </c>
      <c r="F26" s="27">
        <v>2</v>
      </c>
      <c r="G26" s="26">
        <v>8</v>
      </c>
      <c r="H26" s="28">
        <f t="shared" si="6"/>
        <v>0</v>
      </c>
      <c r="I26" s="28">
        <f t="shared" si="7"/>
        <v>0</v>
      </c>
      <c r="J26" s="28">
        <f t="shared" si="8"/>
        <v>0</v>
      </c>
    </row>
    <row r="27" spans="1:10" ht="30" x14ac:dyDescent="0.25">
      <c r="A27" s="133">
        <v>14</v>
      </c>
      <c r="B27" s="29" t="s">
        <v>78</v>
      </c>
      <c r="C27" s="36" t="s">
        <v>23</v>
      </c>
      <c r="D27" s="176"/>
      <c r="E27" s="155">
        <v>200</v>
      </c>
      <c r="F27" s="27">
        <v>3</v>
      </c>
      <c r="G27" s="26">
        <v>8</v>
      </c>
      <c r="H27" s="28">
        <f t="shared" si="6"/>
        <v>0</v>
      </c>
      <c r="I27" s="28">
        <f t="shared" si="7"/>
        <v>0</v>
      </c>
      <c r="J27" s="28">
        <f t="shared" si="8"/>
        <v>0</v>
      </c>
    </row>
    <row r="28" spans="1:10" x14ac:dyDescent="0.25">
      <c r="A28" s="134"/>
      <c r="B28" s="127" t="s">
        <v>101</v>
      </c>
      <c r="C28" s="128" t="s">
        <v>52</v>
      </c>
      <c r="D28" s="128" t="s">
        <v>52</v>
      </c>
      <c r="E28" s="156" t="s">
        <v>52</v>
      </c>
      <c r="F28" s="128" t="s">
        <v>52</v>
      </c>
      <c r="G28" s="128" t="s">
        <v>52</v>
      </c>
      <c r="H28" s="128" t="s">
        <v>52</v>
      </c>
      <c r="I28" s="128" t="s">
        <v>52</v>
      </c>
      <c r="J28" s="128" t="s">
        <v>52</v>
      </c>
    </row>
    <row r="29" spans="1:10" x14ac:dyDescent="0.25">
      <c r="A29" s="133">
        <v>15</v>
      </c>
      <c r="B29" s="98" t="s">
        <v>80</v>
      </c>
      <c r="C29" s="90" t="s">
        <v>22</v>
      </c>
      <c r="D29" s="121"/>
      <c r="E29" s="154">
        <v>300</v>
      </c>
      <c r="F29" s="90">
        <v>10</v>
      </c>
      <c r="G29" s="90">
        <v>8</v>
      </c>
      <c r="H29" s="28">
        <f t="shared" si="3"/>
        <v>0</v>
      </c>
      <c r="I29" s="28">
        <f t="shared" si="4"/>
        <v>0</v>
      </c>
      <c r="J29" s="28">
        <f t="shared" si="5"/>
        <v>0</v>
      </c>
    </row>
    <row r="30" spans="1:10" x14ac:dyDescent="0.25">
      <c r="A30" s="133">
        <v>16</v>
      </c>
      <c r="B30" s="98" t="s">
        <v>81</v>
      </c>
      <c r="C30" s="90" t="s">
        <v>92</v>
      </c>
      <c r="D30" s="121"/>
      <c r="E30" s="154">
        <v>30</v>
      </c>
      <c r="F30" s="90">
        <v>1</v>
      </c>
      <c r="G30" s="90">
        <v>8</v>
      </c>
      <c r="H30" s="28">
        <f t="shared" si="3"/>
        <v>0</v>
      </c>
      <c r="I30" s="28">
        <f t="shared" si="4"/>
        <v>0</v>
      </c>
      <c r="J30" s="28">
        <f t="shared" si="5"/>
        <v>0</v>
      </c>
    </row>
    <row r="31" spans="1:10" x14ac:dyDescent="0.25">
      <c r="A31" s="133">
        <v>17</v>
      </c>
      <c r="B31" s="98" t="s">
        <v>107</v>
      </c>
      <c r="C31" s="90" t="s">
        <v>22</v>
      </c>
      <c r="D31" s="121"/>
      <c r="E31" s="154">
        <v>100</v>
      </c>
      <c r="F31" s="90">
        <v>6</v>
      </c>
      <c r="G31" s="90">
        <v>8</v>
      </c>
      <c r="H31" s="28">
        <f t="shared" si="3"/>
        <v>0</v>
      </c>
      <c r="I31" s="28">
        <f t="shared" si="4"/>
        <v>0</v>
      </c>
      <c r="J31" s="28">
        <f t="shared" si="5"/>
        <v>0</v>
      </c>
    </row>
    <row r="32" spans="1:10" ht="30" x14ac:dyDescent="0.25">
      <c r="A32" s="133">
        <v>18</v>
      </c>
      <c r="B32" s="98" t="s">
        <v>83</v>
      </c>
      <c r="C32" s="90" t="s">
        <v>84</v>
      </c>
      <c r="D32" s="121"/>
      <c r="E32" s="154">
        <v>50</v>
      </c>
      <c r="F32" s="90">
        <v>1</v>
      </c>
      <c r="G32" s="90">
        <v>8</v>
      </c>
      <c r="H32" s="28">
        <f t="shared" si="3"/>
        <v>0</v>
      </c>
      <c r="I32" s="28">
        <f t="shared" si="4"/>
        <v>0</v>
      </c>
      <c r="J32" s="28">
        <f t="shared" si="5"/>
        <v>0</v>
      </c>
    </row>
    <row r="33" spans="1:11" x14ac:dyDescent="0.25">
      <c r="A33" s="134"/>
      <c r="B33" s="123" t="s">
        <v>102</v>
      </c>
      <c r="C33" s="125" t="s">
        <v>52</v>
      </c>
      <c r="D33" s="125" t="s">
        <v>52</v>
      </c>
      <c r="E33" s="157" t="s">
        <v>52</v>
      </c>
      <c r="F33" s="125" t="s">
        <v>52</v>
      </c>
      <c r="G33" s="125" t="s">
        <v>52</v>
      </c>
      <c r="H33" s="125" t="s">
        <v>52</v>
      </c>
      <c r="I33" s="125" t="s">
        <v>52</v>
      </c>
      <c r="J33" s="125" t="s">
        <v>52</v>
      </c>
    </row>
    <row r="34" spans="1:11" x14ac:dyDescent="0.25">
      <c r="A34" s="133">
        <v>19</v>
      </c>
      <c r="B34" s="29" t="s">
        <v>94</v>
      </c>
      <c r="C34" s="26" t="s">
        <v>95</v>
      </c>
      <c r="D34" s="176"/>
      <c r="E34" s="155">
        <v>50</v>
      </c>
      <c r="F34" s="27">
        <v>1</v>
      </c>
      <c r="G34" s="26">
        <v>8</v>
      </c>
      <c r="H34" s="28">
        <f t="shared" ref="H34:H38" si="9">ROUND(D34*E34*F34,2)</f>
        <v>0</v>
      </c>
      <c r="I34" s="28">
        <f t="shared" si="4"/>
        <v>0</v>
      </c>
      <c r="J34" s="28">
        <f t="shared" si="5"/>
        <v>0</v>
      </c>
    </row>
    <row r="35" spans="1:11" ht="16.5" x14ac:dyDescent="0.25">
      <c r="A35" s="133">
        <v>20</v>
      </c>
      <c r="B35" s="29" t="s">
        <v>93</v>
      </c>
      <c r="C35" s="36" t="s">
        <v>58</v>
      </c>
      <c r="D35" s="102"/>
      <c r="E35" s="155">
        <v>20</v>
      </c>
      <c r="F35" s="27">
        <v>1</v>
      </c>
      <c r="G35" s="26">
        <v>8</v>
      </c>
      <c r="H35" s="28">
        <f t="shared" si="9"/>
        <v>0</v>
      </c>
      <c r="I35" s="28">
        <f t="shared" si="4"/>
        <v>0</v>
      </c>
      <c r="J35" s="28">
        <f t="shared" si="5"/>
        <v>0</v>
      </c>
    </row>
    <row r="36" spans="1:11" ht="30" x14ac:dyDescent="0.25">
      <c r="A36" s="133">
        <v>21</v>
      </c>
      <c r="B36" s="29" t="s">
        <v>91</v>
      </c>
      <c r="C36" s="36" t="s">
        <v>92</v>
      </c>
      <c r="D36" s="102"/>
      <c r="E36" s="155">
        <v>10</v>
      </c>
      <c r="F36" s="27">
        <v>1</v>
      </c>
      <c r="G36" s="26">
        <v>8</v>
      </c>
      <c r="H36" s="28">
        <f t="shared" si="9"/>
        <v>0</v>
      </c>
      <c r="I36" s="28">
        <f t="shared" si="4"/>
        <v>0</v>
      </c>
      <c r="J36" s="28">
        <f t="shared" si="5"/>
        <v>0</v>
      </c>
    </row>
    <row r="37" spans="1:11" x14ac:dyDescent="0.25">
      <c r="A37" s="133">
        <v>22</v>
      </c>
      <c r="B37" s="29" t="s">
        <v>109</v>
      </c>
      <c r="C37" s="177" t="s">
        <v>110</v>
      </c>
      <c r="D37" s="122"/>
      <c r="E37" s="118">
        <v>19</v>
      </c>
      <c r="F37" s="27">
        <v>1</v>
      </c>
      <c r="G37" s="26">
        <v>8</v>
      </c>
      <c r="H37" s="28">
        <f t="shared" si="9"/>
        <v>0</v>
      </c>
      <c r="I37" s="28">
        <f t="shared" si="4"/>
        <v>0</v>
      </c>
      <c r="J37" s="28">
        <f t="shared" si="5"/>
        <v>0</v>
      </c>
      <c r="K37" s="179"/>
    </row>
    <row r="38" spans="1:11" x14ac:dyDescent="0.25">
      <c r="A38" s="133">
        <v>23</v>
      </c>
      <c r="B38" s="29" t="s">
        <v>79</v>
      </c>
      <c r="C38" s="36" t="s">
        <v>23</v>
      </c>
      <c r="D38" s="102"/>
      <c r="E38" s="155">
        <v>1</v>
      </c>
      <c r="F38" s="27">
        <v>2</v>
      </c>
      <c r="G38" s="26">
        <v>8</v>
      </c>
      <c r="H38" s="28">
        <f t="shared" si="9"/>
        <v>0</v>
      </c>
      <c r="I38" s="28">
        <f t="shared" si="4"/>
        <v>0</v>
      </c>
      <c r="J38" s="28">
        <f t="shared" si="5"/>
        <v>0</v>
      </c>
    </row>
    <row r="39" spans="1:11" ht="30.75" customHeight="1" x14ac:dyDescent="0.25">
      <c r="A39" s="134"/>
      <c r="B39" s="123" t="s">
        <v>99</v>
      </c>
      <c r="C39" s="124" t="s">
        <v>52</v>
      </c>
      <c r="D39" s="124" t="s">
        <v>52</v>
      </c>
      <c r="E39" s="158" t="s">
        <v>52</v>
      </c>
      <c r="F39" s="124" t="s">
        <v>52</v>
      </c>
      <c r="G39" s="124" t="s">
        <v>52</v>
      </c>
      <c r="H39" s="124" t="s">
        <v>52</v>
      </c>
      <c r="I39" s="124" t="s">
        <v>52</v>
      </c>
      <c r="J39" s="124" t="s">
        <v>52</v>
      </c>
    </row>
    <row r="40" spans="1:11" ht="34.5" customHeight="1" x14ac:dyDescent="0.25">
      <c r="A40" s="135">
        <v>24</v>
      </c>
      <c r="B40" s="29" t="s">
        <v>77</v>
      </c>
      <c r="C40" s="26" t="s">
        <v>22</v>
      </c>
      <c r="D40" s="102"/>
      <c r="E40" s="155">
        <v>5</v>
      </c>
      <c r="F40" s="27">
        <v>1</v>
      </c>
      <c r="G40" s="26">
        <v>8</v>
      </c>
      <c r="H40" s="28">
        <f>ROUND(D40*E40*F40,2)</f>
        <v>0</v>
      </c>
      <c r="I40" s="28">
        <f t="shared" ref="I40:I46" si="10">ROUND(H40*G40/100,2)</f>
        <v>0</v>
      </c>
      <c r="J40" s="28">
        <f t="shared" ref="J40:J46" si="11">ROUND(H40+H40*G40/100,2)</f>
        <v>0</v>
      </c>
    </row>
    <row r="41" spans="1:11" ht="30" x14ac:dyDescent="0.25">
      <c r="A41" s="135">
        <v>25</v>
      </c>
      <c r="B41" s="29" t="s">
        <v>87</v>
      </c>
      <c r="C41" s="26" t="s">
        <v>22</v>
      </c>
      <c r="D41" s="102"/>
      <c r="E41" s="155">
        <v>100</v>
      </c>
      <c r="F41" s="27">
        <v>1</v>
      </c>
      <c r="G41" s="26">
        <v>8</v>
      </c>
      <c r="H41" s="28">
        <f>ROUND(D41*E41*F41,2)</f>
        <v>0</v>
      </c>
      <c r="I41" s="28">
        <f t="shared" si="10"/>
        <v>0</v>
      </c>
      <c r="J41" s="28">
        <f t="shared" si="11"/>
        <v>0</v>
      </c>
    </row>
    <row r="42" spans="1:11" x14ac:dyDescent="0.25">
      <c r="A42" s="180">
        <v>26</v>
      </c>
      <c r="B42" s="185" t="s">
        <v>119</v>
      </c>
      <c r="C42" s="26" t="s">
        <v>121</v>
      </c>
      <c r="D42" s="102"/>
      <c r="E42" s="155">
        <v>100</v>
      </c>
      <c r="F42" s="27">
        <v>1</v>
      </c>
      <c r="G42" s="26">
        <v>8</v>
      </c>
      <c r="H42" s="28">
        <f>ROUND(D42*E42*F42,2)</f>
        <v>0</v>
      </c>
      <c r="I42" s="28">
        <f t="shared" si="10"/>
        <v>0</v>
      </c>
      <c r="J42" s="28">
        <f t="shared" si="11"/>
        <v>0</v>
      </c>
    </row>
    <row r="43" spans="1:11" ht="16.5" x14ac:dyDescent="0.25">
      <c r="A43" s="180">
        <v>27</v>
      </c>
      <c r="B43" s="185" t="s">
        <v>120</v>
      </c>
      <c r="C43" s="36" t="s">
        <v>58</v>
      </c>
      <c r="D43" s="102"/>
      <c r="E43" s="155">
        <v>10</v>
      </c>
      <c r="F43" s="27">
        <v>1</v>
      </c>
      <c r="G43" s="26">
        <v>8</v>
      </c>
      <c r="H43" s="28">
        <f>ROUND(D43*E43*F43,2)</f>
        <v>0</v>
      </c>
      <c r="I43" s="28">
        <f t="shared" si="10"/>
        <v>0</v>
      </c>
      <c r="J43" s="28">
        <f t="shared" si="11"/>
        <v>0</v>
      </c>
    </row>
    <row r="44" spans="1:11" x14ac:dyDescent="0.25">
      <c r="A44" s="135">
        <v>28</v>
      </c>
      <c r="B44" s="25" t="s">
        <v>62</v>
      </c>
      <c r="C44" s="34" t="s">
        <v>22</v>
      </c>
      <c r="D44" s="121"/>
      <c r="E44" s="159">
        <v>20</v>
      </c>
      <c r="F44" s="35">
        <v>6</v>
      </c>
      <c r="G44" s="35">
        <v>8</v>
      </c>
      <c r="H44" s="28">
        <f>ROUND(D44*E44*F44,2)</f>
        <v>0</v>
      </c>
      <c r="I44" s="28">
        <f t="shared" si="10"/>
        <v>0</v>
      </c>
      <c r="J44" s="28">
        <f t="shared" si="11"/>
        <v>0</v>
      </c>
    </row>
    <row r="45" spans="1:11" x14ac:dyDescent="0.25">
      <c r="A45" s="135">
        <v>29</v>
      </c>
      <c r="B45" s="25" t="s">
        <v>64</v>
      </c>
      <c r="C45" s="34" t="s">
        <v>23</v>
      </c>
      <c r="D45" s="121"/>
      <c r="E45" s="159">
        <v>1500</v>
      </c>
      <c r="F45" s="35">
        <v>1</v>
      </c>
      <c r="G45" s="35">
        <v>8</v>
      </c>
      <c r="H45" s="28">
        <f t="shared" ref="H45" si="12">ROUND(D45*E45*F45,2)</f>
        <v>0</v>
      </c>
      <c r="I45" s="28">
        <f t="shared" si="10"/>
        <v>0</v>
      </c>
      <c r="J45" s="28">
        <f t="shared" si="11"/>
        <v>0</v>
      </c>
    </row>
    <row r="46" spans="1:11" ht="45" x14ac:dyDescent="0.25">
      <c r="A46" s="135">
        <v>30</v>
      </c>
      <c r="B46" s="30" t="s">
        <v>86</v>
      </c>
      <c r="C46" s="31" t="s">
        <v>24</v>
      </c>
      <c r="D46" s="122"/>
      <c r="E46" s="118">
        <v>50</v>
      </c>
      <c r="F46" s="32">
        <v>1</v>
      </c>
      <c r="G46" s="31">
        <v>8</v>
      </c>
      <c r="H46" s="33">
        <f>ROUND(D46*E46*F46,2)</f>
        <v>0</v>
      </c>
      <c r="I46" s="28">
        <f t="shared" si="10"/>
        <v>0</v>
      </c>
      <c r="J46" s="28">
        <f t="shared" si="11"/>
        <v>0</v>
      </c>
    </row>
    <row r="47" spans="1:11" x14ac:dyDescent="0.25">
      <c r="A47" s="136"/>
      <c r="B47" s="146" t="s">
        <v>25</v>
      </c>
      <c r="C47" s="37"/>
      <c r="D47" s="104"/>
      <c r="E47" s="160"/>
      <c r="F47" s="38"/>
      <c r="G47" s="39"/>
      <c r="H47" s="40"/>
      <c r="I47" s="40"/>
      <c r="J47" s="40"/>
    </row>
    <row r="48" spans="1:11" x14ac:dyDescent="0.25">
      <c r="A48" s="186">
        <v>31</v>
      </c>
      <c r="B48" s="185" t="s">
        <v>26</v>
      </c>
      <c r="C48" s="26" t="s">
        <v>22</v>
      </c>
      <c r="D48" s="102"/>
      <c r="E48" s="161">
        <v>1948</v>
      </c>
      <c r="F48" s="27">
        <v>3</v>
      </c>
      <c r="G48" s="26">
        <v>8</v>
      </c>
      <c r="H48" s="28">
        <f t="shared" ref="H48:H67" si="13">ROUND(D48*E48*F48,2)</f>
        <v>0</v>
      </c>
      <c r="I48" s="28">
        <f t="shared" si="4"/>
        <v>0</v>
      </c>
      <c r="J48" s="28">
        <f t="shared" si="5"/>
        <v>0</v>
      </c>
    </row>
    <row r="49" spans="1:10" x14ac:dyDescent="0.25">
      <c r="A49" s="186">
        <v>32</v>
      </c>
      <c r="B49" s="187" t="s">
        <v>27</v>
      </c>
      <c r="C49" s="26" t="s">
        <v>22</v>
      </c>
      <c r="D49" s="102"/>
      <c r="E49" s="155">
        <v>100</v>
      </c>
      <c r="F49" s="27">
        <v>1</v>
      </c>
      <c r="G49" s="26">
        <v>8</v>
      </c>
      <c r="H49" s="28">
        <f t="shared" si="13"/>
        <v>0</v>
      </c>
      <c r="I49" s="28">
        <f t="shared" si="4"/>
        <v>0</v>
      </c>
      <c r="J49" s="28">
        <f t="shared" si="5"/>
        <v>0</v>
      </c>
    </row>
    <row r="50" spans="1:10" x14ac:dyDescent="0.25">
      <c r="A50" s="186">
        <v>33</v>
      </c>
      <c r="B50" s="187" t="s">
        <v>123</v>
      </c>
      <c r="C50" s="26" t="s">
        <v>22</v>
      </c>
      <c r="D50" s="102"/>
      <c r="E50" s="155">
        <v>10</v>
      </c>
      <c r="F50" s="27">
        <v>1</v>
      </c>
      <c r="G50" s="26">
        <v>8</v>
      </c>
      <c r="H50" s="28">
        <f t="shared" ref="H50" si="14">ROUND(D50*E50*F50,2)</f>
        <v>0</v>
      </c>
      <c r="I50" s="28">
        <f t="shared" si="4"/>
        <v>0</v>
      </c>
      <c r="J50" s="28">
        <f t="shared" si="5"/>
        <v>0</v>
      </c>
    </row>
    <row r="51" spans="1:10" ht="30" x14ac:dyDescent="0.25">
      <c r="A51" s="186">
        <v>34</v>
      </c>
      <c r="B51" s="185" t="s">
        <v>28</v>
      </c>
      <c r="C51" s="26" t="s">
        <v>22</v>
      </c>
      <c r="D51" s="102"/>
      <c r="E51" s="155">
        <v>1948</v>
      </c>
      <c r="F51" s="27">
        <v>1</v>
      </c>
      <c r="G51" s="26">
        <v>8</v>
      </c>
      <c r="H51" s="28">
        <f t="shared" si="13"/>
        <v>0</v>
      </c>
      <c r="I51" s="28">
        <f t="shared" si="4"/>
        <v>0</v>
      </c>
      <c r="J51" s="28">
        <f t="shared" si="5"/>
        <v>0</v>
      </c>
    </row>
    <row r="52" spans="1:10" x14ac:dyDescent="0.25">
      <c r="A52" s="186">
        <v>35</v>
      </c>
      <c r="B52" s="185" t="s">
        <v>29</v>
      </c>
      <c r="C52" s="26" t="s">
        <v>22</v>
      </c>
      <c r="D52" s="102"/>
      <c r="E52" s="155">
        <v>1948</v>
      </c>
      <c r="F52" s="27">
        <v>1</v>
      </c>
      <c r="G52" s="26">
        <v>8</v>
      </c>
      <c r="H52" s="28">
        <f t="shared" si="13"/>
        <v>0</v>
      </c>
      <c r="I52" s="28">
        <f t="shared" si="4"/>
        <v>0</v>
      </c>
      <c r="J52" s="28">
        <f t="shared" si="5"/>
        <v>0</v>
      </c>
    </row>
    <row r="53" spans="1:10" x14ac:dyDescent="0.25">
      <c r="A53" s="137"/>
      <c r="B53" s="123" t="s">
        <v>30</v>
      </c>
      <c r="C53" s="41"/>
      <c r="D53" s="105"/>
      <c r="E53" s="162"/>
      <c r="F53" s="42"/>
      <c r="G53" s="39"/>
      <c r="H53" s="40"/>
      <c r="I53" s="40"/>
      <c r="J53" s="40"/>
    </row>
    <row r="54" spans="1:10" x14ac:dyDescent="0.25">
      <c r="A54" s="186">
        <v>36</v>
      </c>
      <c r="B54" s="185" t="s">
        <v>88</v>
      </c>
      <c r="C54" s="188" t="s">
        <v>22</v>
      </c>
      <c r="D54" s="113"/>
      <c r="E54" s="113">
        <v>20</v>
      </c>
      <c r="F54" s="27">
        <v>1</v>
      </c>
      <c r="G54" s="26">
        <v>8</v>
      </c>
      <c r="H54" s="28">
        <f t="shared" si="13"/>
        <v>0</v>
      </c>
      <c r="I54" s="28">
        <f t="shared" si="4"/>
        <v>0</v>
      </c>
      <c r="J54" s="28">
        <f t="shared" si="5"/>
        <v>0</v>
      </c>
    </row>
    <row r="55" spans="1:10" x14ac:dyDescent="0.25">
      <c r="A55" s="180">
        <v>37</v>
      </c>
      <c r="B55" s="189" t="s">
        <v>31</v>
      </c>
      <c r="C55" s="190" t="s">
        <v>22</v>
      </c>
      <c r="D55" s="103"/>
      <c r="E55" s="106">
        <v>50</v>
      </c>
      <c r="F55" s="32">
        <v>1</v>
      </c>
      <c r="G55" s="31">
        <v>8</v>
      </c>
      <c r="H55" s="28">
        <f t="shared" si="13"/>
        <v>0</v>
      </c>
      <c r="I55" s="28">
        <f t="shared" si="4"/>
        <v>0</v>
      </c>
      <c r="J55" s="28">
        <f t="shared" si="5"/>
        <v>0</v>
      </c>
    </row>
    <row r="56" spans="1:10" x14ac:dyDescent="0.25">
      <c r="A56" s="137"/>
      <c r="B56" s="146" t="s">
        <v>98</v>
      </c>
      <c r="C56" s="15"/>
      <c r="D56" s="104"/>
      <c r="E56" s="163"/>
      <c r="F56" s="43"/>
      <c r="G56" s="44"/>
      <c r="H56" s="40"/>
      <c r="I56" s="40"/>
      <c r="J56" s="40"/>
    </row>
    <row r="57" spans="1:10" ht="16.5" x14ac:dyDescent="0.25">
      <c r="A57" s="180">
        <v>38</v>
      </c>
      <c r="B57" s="187" t="s">
        <v>32</v>
      </c>
      <c r="C57" s="26" t="s">
        <v>59</v>
      </c>
      <c r="D57" s="102"/>
      <c r="E57" s="155">
        <v>1500</v>
      </c>
      <c r="F57" s="27">
        <v>3</v>
      </c>
      <c r="G57" s="26">
        <v>8</v>
      </c>
      <c r="H57" s="28">
        <f t="shared" si="13"/>
        <v>0</v>
      </c>
      <c r="I57" s="28">
        <f t="shared" si="4"/>
        <v>0</v>
      </c>
      <c r="J57" s="28">
        <f t="shared" si="5"/>
        <v>0</v>
      </c>
    </row>
    <row r="58" spans="1:10" ht="16.5" x14ac:dyDescent="0.25">
      <c r="A58" s="180">
        <v>39</v>
      </c>
      <c r="B58" s="187" t="s">
        <v>33</v>
      </c>
      <c r="C58" s="26" t="s">
        <v>59</v>
      </c>
      <c r="D58" s="102"/>
      <c r="E58" s="155">
        <v>200</v>
      </c>
      <c r="F58" s="27">
        <v>1</v>
      </c>
      <c r="G58" s="26">
        <v>8</v>
      </c>
      <c r="H58" s="28">
        <f t="shared" si="13"/>
        <v>0</v>
      </c>
      <c r="I58" s="28">
        <f t="shared" si="4"/>
        <v>0</v>
      </c>
      <c r="J58" s="28">
        <f t="shared" si="5"/>
        <v>0</v>
      </c>
    </row>
    <row r="59" spans="1:10" x14ac:dyDescent="0.25">
      <c r="A59" s="180">
        <v>40</v>
      </c>
      <c r="B59" s="187" t="s">
        <v>36</v>
      </c>
      <c r="C59" s="31" t="s">
        <v>23</v>
      </c>
      <c r="D59" s="103"/>
      <c r="E59" s="118">
        <v>20</v>
      </c>
      <c r="F59" s="32">
        <v>1</v>
      </c>
      <c r="G59" s="31">
        <v>8</v>
      </c>
      <c r="H59" s="33">
        <f>ROUND(D59*E59*F59,2)</f>
        <v>0</v>
      </c>
      <c r="I59" s="28">
        <f>ROUND(H59*G59/100,2)</f>
        <v>0</v>
      </c>
      <c r="J59" s="28">
        <f>ROUND(H59+H59*G59/100,2)</f>
        <v>0</v>
      </c>
    </row>
    <row r="60" spans="1:10" x14ac:dyDescent="0.25">
      <c r="A60" s="180">
        <v>41</v>
      </c>
      <c r="B60" s="187" t="s">
        <v>61</v>
      </c>
      <c r="C60" s="31" t="s">
        <v>22</v>
      </c>
      <c r="D60" s="103"/>
      <c r="E60" s="118">
        <v>20</v>
      </c>
      <c r="F60" s="32">
        <v>1</v>
      </c>
      <c r="G60" s="31">
        <v>8</v>
      </c>
      <c r="H60" s="33">
        <f>ROUND(D60*E60*F60,2)</f>
        <v>0</v>
      </c>
      <c r="I60" s="28">
        <f>ROUND(H60*G60/100,2)</f>
        <v>0</v>
      </c>
      <c r="J60" s="28">
        <f>ROUND(H60+H60*G60/100,2)</f>
        <v>0</v>
      </c>
    </row>
    <row r="61" spans="1:10" ht="30" x14ac:dyDescent="0.25">
      <c r="A61" s="180">
        <v>42</v>
      </c>
      <c r="B61" s="185" t="s">
        <v>72</v>
      </c>
      <c r="C61" s="26" t="s">
        <v>22</v>
      </c>
      <c r="D61" s="102"/>
      <c r="E61" s="161">
        <v>15</v>
      </c>
      <c r="F61" s="27">
        <v>6</v>
      </c>
      <c r="G61" s="26">
        <v>8</v>
      </c>
      <c r="H61" s="28">
        <f t="shared" si="13"/>
        <v>0</v>
      </c>
      <c r="I61" s="28">
        <f t="shared" si="4"/>
        <v>0</v>
      </c>
      <c r="J61" s="28">
        <f t="shared" si="5"/>
        <v>0</v>
      </c>
    </row>
    <row r="62" spans="1:10" ht="16.5" x14ac:dyDescent="0.25">
      <c r="A62" s="180">
        <v>43</v>
      </c>
      <c r="B62" s="185" t="s">
        <v>34</v>
      </c>
      <c r="C62" s="26" t="s">
        <v>59</v>
      </c>
      <c r="D62" s="102"/>
      <c r="E62" s="155">
        <v>1000</v>
      </c>
      <c r="F62" s="27">
        <v>10</v>
      </c>
      <c r="G62" s="26">
        <v>8</v>
      </c>
      <c r="H62" s="28">
        <f t="shared" si="13"/>
        <v>0</v>
      </c>
      <c r="I62" s="28">
        <f t="shared" si="4"/>
        <v>0</v>
      </c>
      <c r="J62" s="28">
        <f t="shared" si="5"/>
        <v>0</v>
      </c>
    </row>
    <row r="63" spans="1:10" ht="30" x14ac:dyDescent="0.25">
      <c r="A63" s="180">
        <v>44</v>
      </c>
      <c r="B63" s="185" t="s">
        <v>89</v>
      </c>
      <c r="C63" s="26" t="s">
        <v>59</v>
      </c>
      <c r="D63" s="102"/>
      <c r="E63" s="155">
        <v>50</v>
      </c>
      <c r="F63" s="27">
        <v>1</v>
      </c>
      <c r="G63" s="26">
        <v>8</v>
      </c>
      <c r="H63" s="28">
        <f t="shared" si="13"/>
        <v>0</v>
      </c>
      <c r="I63" s="28">
        <f t="shared" si="4"/>
        <v>0</v>
      </c>
      <c r="J63" s="28">
        <f t="shared" si="5"/>
        <v>0</v>
      </c>
    </row>
    <row r="64" spans="1:10" x14ac:dyDescent="0.25">
      <c r="A64" s="180">
        <v>45</v>
      </c>
      <c r="B64" s="185" t="s">
        <v>35</v>
      </c>
      <c r="C64" s="26" t="s">
        <v>23</v>
      </c>
      <c r="D64" s="102"/>
      <c r="E64" s="155">
        <v>100</v>
      </c>
      <c r="F64" s="27">
        <v>1</v>
      </c>
      <c r="G64" s="26">
        <v>8</v>
      </c>
      <c r="H64" s="28">
        <f t="shared" si="13"/>
        <v>0</v>
      </c>
      <c r="I64" s="28">
        <f t="shared" si="4"/>
        <v>0</v>
      </c>
      <c r="J64" s="28">
        <f t="shared" si="5"/>
        <v>0</v>
      </c>
    </row>
    <row r="65" spans="1:10" x14ac:dyDescent="0.25">
      <c r="A65" s="174"/>
      <c r="B65" s="146" t="s">
        <v>37</v>
      </c>
      <c r="C65" s="47"/>
      <c r="D65" s="104"/>
      <c r="E65" s="160"/>
      <c r="F65" s="43"/>
      <c r="G65" s="48"/>
      <c r="H65" s="40"/>
      <c r="I65" s="40"/>
      <c r="J65" s="40"/>
    </row>
    <row r="66" spans="1:10" ht="16.5" x14ac:dyDescent="0.25">
      <c r="A66" s="180">
        <v>46</v>
      </c>
      <c r="B66" s="191" t="s">
        <v>38</v>
      </c>
      <c r="C66" s="188" t="s">
        <v>128</v>
      </c>
      <c r="D66" s="102"/>
      <c r="E66" s="113">
        <v>1070</v>
      </c>
      <c r="F66" s="27">
        <v>6</v>
      </c>
      <c r="G66" s="26">
        <v>8</v>
      </c>
      <c r="H66" s="28">
        <f t="shared" si="13"/>
        <v>0</v>
      </c>
      <c r="I66" s="28">
        <f t="shared" si="4"/>
        <v>0</v>
      </c>
      <c r="J66" s="28">
        <f t="shared" si="5"/>
        <v>0</v>
      </c>
    </row>
    <row r="67" spans="1:10" ht="16.5" x14ac:dyDescent="0.25">
      <c r="A67" s="180">
        <v>47</v>
      </c>
      <c r="B67" s="185" t="s">
        <v>39</v>
      </c>
      <c r="C67" s="188" t="s">
        <v>128</v>
      </c>
      <c r="D67" s="102"/>
      <c r="E67" s="113">
        <v>50</v>
      </c>
      <c r="F67" s="27">
        <v>1</v>
      </c>
      <c r="G67" s="26">
        <v>8</v>
      </c>
      <c r="H67" s="28">
        <f t="shared" si="13"/>
        <v>0</v>
      </c>
      <c r="I67" s="28">
        <f t="shared" si="4"/>
        <v>0</v>
      </c>
      <c r="J67" s="28">
        <f t="shared" si="5"/>
        <v>0</v>
      </c>
    </row>
    <row r="68" spans="1:10" x14ac:dyDescent="0.25">
      <c r="A68" s="180">
        <v>48</v>
      </c>
      <c r="B68" s="187" t="s">
        <v>163</v>
      </c>
      <c r="C68" s="190" t="s">
        <v>52</v>
      </c>
      <c r="D68" s="106"/>
      <c r="E68" s="106" t="s">
        <v>52</v>
      </c>
      <c r="F68" s="32" t="s">
        <v>52</v>
      </c>
      <c r="G68" s="31" t="s">
        <v>52</v>
      </c>
      <c r="H68" s="33" t="s">
        <v>52</v>
      </c>
      <c r="I68" s="33" t="s">
        <v>52</v>
      </c>
      <c r="J68" s="33" t="s">
        <v>52</v>
      </c>
    </row>
    <row r="69" spans="1:10" ht="16.5" x14ac:dyDescent="0.25">
      <c r="A69" s="192" t="s">
        <v>145</v>
      </c>
      <c r="B69" s="185" t="s">
        <v>118</v>
      </c>
      <c r="C69" s="188" t="s">
        <v>128</v>
      </c>
      <c r="D69" s="102"/>
      <c r="E69" s="113">
        <v>50</v>
      </c>
      <c r="F69" s="27">
        <v>1</v>
      </c>
      <c r="G69" s="26">
        <v>8</v>
      </c>
      <c r="H69" s="28">
        <f t="shared" ref="H69:H78" si="15">ROUND(D69*E69*F69,2)</f>
        <v>0</v>
      </c>
      <c r="I69" s="28">
        <f t="shared" si="4"/>
        <v>0</v>
      </c>
      <c r="J69" s="28">
        <f t="shared" si="5"/>
        <v>0</v>
      </c>
    </row>
    <row r="70" spans="1:10" ht="16.5" x14ac:dyDescent="0.25">
      <c r="A70" s="186" t="s">
        <v>146</v>
      </c>
      <c r="B70" s="185" t="s">
        <v>144</v>
      </c>
      <c r="C70" s="188" t="s">
        <v>128</v>
      </c>
      <c r="D70" s="102"/>
      <c r="E70" s="113">
        <v>20</v>
      </c>
      <c r="F70" s="27">
        <v>1</v>
      </c>
      <c r="G70" s="26">
        <v>8</v>
      </c>
      <c r="H70" s="28">
        <f t="shared" si="15"/>
        <v>0</v>
      </c>
      <c r="I70" s="28">
        <f t="shared" si="4"/>
        <v>0</v>
      </c>
      <c r="J70" s="28">
        <f t="shared" si="5"/>
        <v>0</v>
      </c>
    </row>
    <row r="71" spans="1:10" x14ac:dyDescent="0.25">
      <c r="A71" s="138"/>
      <c r="B71" s="147" t="s">
        <v>40</v>
      </c>
      <c r="C71" s="49"/>
      <c r="D71" s="107"/>
      <c r="E71" s="164"/>
      <c r="F71" s="50"/>
      <c r="G71" s="49"/>
      <c r="H71" s="40"/>
      <c r="I71" s="40"/>
      <c r="J71" s="40"/>
    </row>
    <row r="72" spans="1:10" ht="30" x14ac:dyDescent="0.25">
      <c r="A72" s="184">
        <v>49</v>
      </c>
      <c r="B72" s="185" t="s">
        <v>129</v>
      </c>
      <c r="C72" s="188" t="s">
        <v>41</v>
      </c>
      <c r="D72" s="102"/>
      <c r="E72" s="155">
        <v>5000</v>
      </c>
      <c r="F72" s="27">
        <v>1</v>
      </c>
      <c r="G72" s="26">
        <v>8</v>
      </c>
      <c r="H72" s="28">
        <f>ROUND(D72*E72*F72,2)</f>
        <v>0</v>
      </c>
      <c r="I72" s="28">
        <f t="shared" si="4"/>
        <v>0</v>
      </c>
      <c r="J72" s="28">
        <f t="shared" si="5"/>
        <v>0</v>
      </c>
    </row>
    <row r="73" spans="1:10" ht="30" x14ac:dyDescent="0.25">
      <c r="A73" s="184">
        <v>50</v>
      </c>
      <c r="B73" s="185" t="s">
        <v>63</v>
      </c>
      <c r="C73" s="188" t="s">
        <v>41</v>
      </c>
      <c r="D73" s="102"/>
      <c r="E73" s="155">
        <v>200</v>
      </c>
      <c r="F73" s="27">
        <v>1</v>
      </c>
      <c r="G73" s="26">
        <v>8</v>
      </c>
      <c r="H73" s="28">
        <f>ROUND(D73*E73*F73,2)</f>
        <v>0</v>
      </c>
      <c r="I73" s="28">
        <f t="shared" si="4"/>
        <v>0</v>
      </c>
      <c r="J73" s="28">
        <f t="shared" si="5"/>
        <v>0</v>
      </c>
    </row>
    <row r="74" spans="1:10" ht="30" x14ac:dyDescent="0.25">
      <c r="A74" s="184">
        <v>51</v>
      </c>
      <c r="B74" s="185" t="s">
        <v>125</v>
      </c>
      <c r="C74" s="188" t="s">
        <v>71</v>
      </c>
      <c r="D74" s="102"/>
      <c r="E74" s="155">
        <v>100</v>
      </c>
      <c r="F74" s="27">
        <v>1</v>
      </c>
      <c r="G74" s="26">
        <v>8</v>
      </c>
      <c r="H74" s="28">
        <f>ROUND(D74*E74*F74,2)</f>
        <v>0</v>
      </c>
      <c r="I74" s="28">
        <f t="shared" si="4"/>
        <v>0</v>
      </c>
      <c r="J74" s="28">
        <f t="shared" si="5"/>
        <v>0</v>
      </c>
    </row>
    <row r="75" spans="1:10" ht="18" customHeight="1" x14ac:dyDescent="0.25">
      <c r="A75" s="139"/>
      <c r="B75" s="148" t="s">
        <v>42</v>
      </c>
      <c r="C75" s="51"/>
      <c r="D75" s="108"/>
      <c r="E75" s="165"/>
      <c r="F75" s="52"/>
      <c r="G75" s="53"/>
      <c r="H75" s="40"/>
      <c r="I75" s="40"/>
      <c r="J75" s="40"/>
    </row>
    <row r="76" spans="1:10" ht="75" x14ac:dyDescent="0.25">
      <c r="A76" s="140">
        <v>52</v>
      </c>
      <c r="B76" s="54" t="s">
        <v>73</v>
      </c>
      <c r="C76" s="55" t="s">
        <v>43</v>
      </c>
      <c r="D76" s="109"/>
      <c r="E76" s="166">
        <v>10000</v>
      </c>
      <c r="F76" s="56">
        <v>1</v>
      </c>
      <c r="G76" s="57" t="s">
        <v>44</v>
      </c>
      <c r="H76" s="28">
        <f t="shared" si="15"/>
        <v>0</v>
      </c>
      <c r="I76" s="28">
        <f t="shared" si="4"/>
        <v>0</v>
      </c>
      <c r="J76" s="28">
        <f t="shared" si="5"/>
        <v>0</v>
      </c>
    </row>
    <row r="77" spans="1:10" ht="60" x14ac:dyDescent="0.25">
      <c r="A77" s="140">
        <v>53</v>
      </c>
      <c r="B77" s="54" t="s">
        <v>60</v>
      </c>
      <c r="C77" s="55" t="s">
        <v>43</v>
      </c>
      <c r="D77" s="110"/>
      <c r="E77" s="166">
        <v>10000</v>
      </c>
      <c r="F77" s="56">
        <v>1</v>
      </c>
      <c r="G77" s="58" t="s">
        <v>44</v>
      </c>
      <c r="H77" s="28">
        <f t="shared" si="15"/>
        <v>0</v>
      </c>
      <c r="I77" s="28">
        <f t="shared" si="4"/>
        <v>0</v>
      </c>
      <c r="J77" s="28">
        <f t="shared" si="5"/>
        <v>0</v>
      </c>
    </row>
    <row r="78" spans="1:10" x14ac:dyDescent="0.25">
      <c r="A78" s="140">
        <v>54</v>
      </c>
      <c r="B78" s="54" t="s">
        <v>162</v>
      </c>
      <c r="C78" s="55" t="s">
        <v>23</v>
      </c>
      <c r="D78" s="111"/>
      <c r="E78" s="167">
        <v>6</v>
      </c>
      <c r="F78" s="59">
        <v>1</v>
      </c>
      <c r="G78" s="60" t="s">
        <v>44</v>
      </c>
      <c r="H78" s="28">
        <f t="shared" si="15"/>
        <v>0</v>
      </c>
      <c r="I78" s="28">
        <f t="shared" ref="I78:I94" si="16">ROUND(H78*G78/100,2)</f>
        <v>0</v>
      </c>
      <c r="J78" s="28">
        <f t="shared" ref="J78:J94" si="17">ROUND(H78+H78*G78/100,2)</f>
        <v>0</v>
      </c>
    </row>
    <row r="79" spans="1:10" x14ac:dyDescent="0.25">
      <c r="A79" s="140">
        <v>55</v>
      </c>
      <c r="B79" s="54" t="s">
        <v>90</v>
      </c>
      <c r="C79" s="55" t="s">
        <v>23</v>
      </c>
      <c r="D79" s="109"/>
      <c r="E79" s="166">
        <v>50</v>
      </c>
      <c r="F79" s="56">
        <v>10</v>
      </c>
      <c r="G79" s="58" t="s">
        <v>44</v>
      </c>
      <c r="H79" s="28">
        <f>ROUND(D79*E79*F79,2)</f>
        <v>0</v>
      </c>
      <c r="I79" s="28">
        <f t="shared" si="16"/>
        <v>0</v>
      </c>
      <c r="J79" s="28">
        <f t="shared" si="17"/>
        <v>0</v>
      </c>
    </row>
    <row r="80" spans="1:10" ht="30" x14ac:dyDescent="0.25">
      <c r="A80" s="140">
        <v>56</v>
      </c>
      <c r="B80" s="193" t="s">
        <v>124</v>
      </c>
      <c r="C80" s="55" t="s">
        <v>23</v>
      </c>
      <c r="D80" s="109"/>
      <c r="E80" s="166">
        <v>90</v>
      </c>
      <c r="F80" s="56">
        <v>2</v>
      </c>
      <c r="G80" s="58" t="s">
        <v>44</v>
      </c>
      <c r="H80" s="28">
        <f>ROUND(D80*E80*F80,2)</f>
        <v>0</v>
      </c>
      <c r="I80" s="28">
        <f t="shared" si="16"/>
        <v>0</v>
      </c>
      <c r="J80" s="28">
        <f t="shared" si="17"/>
        <v>0</v>
      </c>
    </row>
    <row r="81" spans="1:10" x14ac:dyDescent="0.25">
      <c r="A81" s="140">
        <v>57</v>
      </c>
      <c r="B81" s="54" t="s">
        <v>45</v>
      </c>
      <c r="C81" s="55" t="s">
        <v>52</v>
      </c>
      <c r="D81" s="112"/>
      <c r="E81" s="166" t="s">
        <v>52</v>
      </c>
      <c r="F81" s="56" t="s">
        <v>52</v>
      </c>
      <c r="G81" s="58" t="s">
        <v>52</v>
      </c>
      <c r="H81" s="28" t="s">
        <v>52</v>
      </c>
      <c r="I81" s="28" t="s">
        <v>52</v>
      </c>
      <c r="J81" s="28" t="s">
        <v>52</v>
      </c>
    </row>
    <row r="82" spans="1:10" x14ac:dyDescent="0.25">
      <c r="A82" s="140" t="s">
        <v>147</v>
      </c>
      <c r="B82" s="61" t="s">
        <v>46</v>
      </c>
      <c r="C82" s="55" t="s">
        <v>23</v>
      </c>
      <c r="D82" s="109"/>
      <c r="E82" s="166">
        <v>5</v>
      </c>
      <c r="F82" s="56">
        <v>1</v>
      </c>
      <c r="G82" s="58" t="s">
        <v>44</v>
      </c>
      <c r="H82" s="28">
        <f>ROUND(D82*E82*F82,2)</f>
        <v>0</v>
      </c>
      <c r="I82" s="28">
        <f t="shared" si="16"/>
        <v>0</v>
      </c>
      <c r="J82" s="28">
        <f t="shared" si="17"/>
        <v>0</v>
      </c>
    </row>
    <row r="83" spans="1:10" x14ac:dyDescent="0.25">
      <c r="A83" s="140" t="s">
        <v>148</v>
      </c>
      <c r="B83" s="61" t="s">
        <v>47</v>
      </c>
      <c r="C83" s="55" t="s">
        <v>23</v>
      </c>
      <c r="D83" s="109"/>
      <c r="E83" s="166">
        <v>5</v>
      </c>
      <c r="F83" s="56">
        <v>1</v>
      </c>
      <c r="G83" s="58" t="s">
        <v>44</v>
      </c>
      <c r="H83" s="28">
        <f>ROUND(D83*E83*F83,2)</f>
        <v>0</v>
      </c>
      <c r="I83" s="28">
        <f t="shared" si="16"/>
        <v>0</v>
      </c>
      <c r="J83" s="28">
        <f t="shared" si="17"/>
        <v>0</v>
      </c>
    </row>
    <row r="84" spans="1:10" x14ac:dyDescent="0.25">
      <c r="A84" s="140">
        <v>58</v>
      </c>
      <c r="B84" s="61" t="s">
        <v>135</v>
      </c>
      <c r="C84" s="55" t="s">
        <v>41</v>
      </c>
      <c r="D84" s="109"/>
      <c r="E84" s="166">
        <v>30</v>
      </c>
      <c r="F84" s="56">
        <v>1</v>
      </c>
      <c r="G84" s="58" t="s">
        <v>44</v>
      </c>
      <c r="H84" s="28">
        <f>ROUND(D84*E84*F84,2)</f>
        <v>0</v>
      </c>
      <c r="I84" s="28">
        <f t="shared" si="16"/>
        <v>0</v>
      </c>
      <c r="J84" s="28">
        <f t="shared" si="17"/>
        <v>0</v>
      </c>
    </row>
    <row r="85" spans="1:10" ht="30" x14ac:dyDescent="0.25">
      <c r="A85" s="141">
        <v>59</v>
      </c>
      <c r="B85" s="83" t="s">
        <v>114</v>
      </c>
      <c r="C85" s="84" t="s">
        <v>41</v>
      </c>
      <c r="D85" s="109"/>
      <c r="E85" s="166">
        <v>30</v>
      </c>
      <c r="F85" s="56">
        <v>1</v>
      </c>
      <c r="G85" s="58" t="s">
        <v>44</v>
      </c>
      <c r="H85" s="28">
        <f t="shared" ref="H85" si="18">ROUND(D85*E85*F85,2)</f>
        <v>0</v>
      </c>
      <c r="I85" s="28">
        <f t="shared" si="16"/>
        <v>0</v>
      </c>
      <c r="J85" s="28">
        <f t="shared" si="17"/>
        <v>0</v>
      </c>
    </row>
    <row r="86" spans="1:10" x14ac:dyDescent="0.25">
      <c r="A86" s="77"/>
      <c r="B86" s="85"/>
      <c r="C86" s="86"/>
      <c r="D86" s="113"/>
      <c r="E86" s="169"/>
      <c r="F86" s="87"/>
      <c r="G86" s="88"/>
      <c r="H86" s="89">
        <f>SUM(H10:H85)</f>
        <v>0</v>
      </c>
      <c r="I86" s="89">
        <f>SUM(I10:I85)</f>
        <v>0</v>
      </c>
      <c r="J86" s="89">
        <f>SUM(J10:J85)</f>
        <v>0</v>
      </c>
    </row>
    <row r="87" spans="1:10" x14ac:dyDescent="0.25">
      <c r="A87" s="142" t="s">
        <v>48</v>
      </c>
      <c r="B87" s="62" t="s">
        <v>49</v>
      </c>
      <c r="C87" s="63"/>
      <c r="D87" s="105"/>
      <c r="E87" s="157"/>
      <c r="F87" s="42"/>
      <c r="G87" s="64"/>
      <c r="H87" s="65"/>
      <c r="I87" s="65"/>
      <c r="J87" s="65"/>
    </row>
    <row r="88" spans="1:10" x14ac:dyDescent="0.25">
      <c r="A88" s="143">
        <v>60</v>
      </c>
      <c r="B88" s="67" t="s">
        <v>50</v>
      </c>
      <c r="C88" s="55" t="s">
        <v>52</v>
      </c>
      <c r="D88" s="118" t="s">
        <v>52</v>
      </c>
      <c r="E88" s="118" t="s">
        <v>52</v>
      </c>
      <c r="F88" s="32" t="s">
        <v>52</v>
      </c>
      <c r="G88" s="31" t="s">
        <v>52</v>
      </c>
      <c r="H88" s="33" t="s">
        <v>52</v>
      </c>
      <c r="I88" s="33" t="s">
        <v>52</v>
      </c>
      <c r="J88" s="33" t="s">
        <v>52</v>
      </c>
    </row>
    <row r="89" spans="1:10" ht="30" x14ac:dyDescent="0.25">
      <c r="A89" s="143" t="s">
        <v>149</v>
      </c>
      <c r="B89" s="45" t="s">
        <v>68</v>
      </c>
      <c r="C89" s="68" t="s">
        <v>23</v>
      </c>
      <c r="D89" s="103"/>
      <c r="E89" s="168">
        <v>40</v>
      </c>
      <c r="F89" s="46">
        <v>1</v>
      </c>
      <c r="G89" s="31">
        <v>23</v>
      </c>
      <c r="H89" s="33">
        <f t="shared" ref="H89:H94" si="19">ROUND(D89*E89*F89,2)</f>
        <v>0</v>
      </c>
      <c r="I89" s="28">
        <f t="shared" si="16"/>
        <v>0</v>
      </c>
      <c r="J89" s="28">
        <f t="shared" si="17"/>
        <v>0</v>
      </c>
    </row>
    <row r="90" spans="1:10" x14ac:dyDescent="0.25">
      <c r="A90" s="143" t="s">
        <v>150</v>
      </c>
      <c r="B90" s="45" t="s">
        <v>69</v>
      </c>
      <c r="C90" s="68" t="s">
        <v>23</v>
      </c>
      <c r="D90" s="103"/>
      <c r="E90" s="118">
        <v>10</v>
      </c>
      <c r="F90" s="46">
        <v>1</v>
      </c>
      <c r="G90" s="31">
        <v>23</v>
      </c>
      <c r="H90" s="33">
        <f t="shared" si="19"/>
        <v>0</v>
      </c>
      <c r="I90" s="28">
        <f t="shared" si="16"/>
        <v>0</v>
      </c>
      <c r="J90" s="28">
        <f t="shared" si="17"/>
        <v>0</v>
      </c>
    </row>
    <row r="91" spans="1:10" ht="16.5" x14ac:dyDescent="0.25">
      <c r="A91" s="143" t="s">
        <v>151</v>
      </c>
      <c r="B91" s="45" t="s">
        <v>74</v>
      </c>
      <c r="C91" s="68" t="s">
        <v>59</v>
      </c>
      <c r="D91" s="103"/>
      <c r="E91" s="118">
        <v>10</v>
      </c>
      <c r="F91" s="46">
        <v>1</v>
      </c>
      <c r="G91" s="31">
        <v>23</v>
      </c>
      <c r="H91" s="33">
        <f t="shared" si="19"/>
        <v>0</v>
      </c>
      <c r="I91" s="28">
        <f t="shared" si="16"/>
        <v>0</v>
      </c>
      <c r="J91" s="28">
        <f t="shared" si="17"/>
        <v>0</v>
      </c>
    </row>
    <row r="92" spans="1:10" ht="16.5" x14ac:dyDescent="0.25">
      <c r="A92" s="143" t="s">
        <v>152</v>
      </c>
      <c r="B92" s="45" t="s">
        <v>75</v>
      </c>
      <c r="C92" s="68" t="s">
        <v>59</v>
      </c>
      <c r="D92" s="103"/>
      <c r="E92" s="118">
        <v>20</v>
      </c>
      <c r="F92" s="46">
        <v>1</v>
      </c>
      <c r="G92" s="31">
        <v>23</v>
      </c>
      <c r="H92" s="33">
        <f t="shared" si="19"/>
        <v>0</v>
      </c>
      <c r="I92" s="28">
        <f t="shared" si="16"/>
        <v>0</v>
      </c>
      <c r="J92" s="28">
        <f t="shared" si="17"/>
        <v>0</v>
      </c>
    </row>
    <row r="93" spans="1:10" x14ac:dyDescent="0.25">
      <c r="A93" s="143" t="s">
        <v>153</v>
      </c>
      <c r="B93" s="25" t="s">
        <v>103</v>
      </c>
      <c r="C93" s="34" t="s">
        <v>82</v>
      </c>
      <c r="D93" s="102"/>
      <c r="E93" s="155">
        <v>10</v>
      </c>
      <c r="F93" s="35">
        <v>1</v>
      </c>
      <c r="G93" s="26">
        <v>23</v>
      </c>
      <c r="H93" s="28">
        <f t="shared" si="19"/>
        <v>0</v>
      </c>
      <c r="I93" s="28">
        <f t="shared" si="16"/>
        <v>0</v>
      </c>
      <c r="J93" s="28">
        <f t="shared" si="17"/>
        <v>0</v>
      </c>
    </row>
    <row r="94" spans="1:10" ht="16.5" x14ac:dyDescent="0.25">
      <c r="A94" s="143" t="s">
        <v>154</v>
      </c>
      <c r="B94" s="45" t="s">
        <v>76</v>
      </c>
      <c r="C94" s="68" t="s">
        <v>59</v>
      </c>
      <c r="D94" s="103"/>
      <c r="E94" s="118">
        <v>10</v>
      </c>
      <c r="F94" s="46">
        <v>1</v>
      </c>
      <c r="G94" s="31">
        <v>23</v>
      </c>
      <c r="H94" s="33">
        <f t="shared" si="19"/>
        <v>0</v>
      </c>
      <c r="I94" s="28">
        <f t="shared" si="16"/>
        <v>0</v>
      </c>
      <c r="J94" s="28">
        <f t="shared" si="17"/>
        <v>0</v>
      </c>
    </row>
    <row r="95" spans="1:10" x14ac:dyDescent="0.25">
      <c r="A95" s="133" t="s">
        <v>155</v>
      </c>
      <c r="B95" s="29" t="s">
        <v>65</v>
      </c>
      <c r="C95" s="26" t="s">
        <v>23</v>
      </c>
      <c r="D95" s="102"/>
      <c r="E95" s="155">
        <v>150</v>
      </c>
      <c r="F95" s="27">
        <v>2</v>
      </c>
      <c r="G95" s="26">
        <v>23</v>
      </c>
      <c r="H95" s="28">
        <f t="shared" ref="H95:H101" si="20">ROUND(D95*E95*F95,2)</f>
        <v>0</v>
      </c>
      <c r="I95" s="28">
        <f t="shared" ref="I95:I101" si="21">ROUND(H95*G95/100,2)</f>
        <v>0</v>
      </c>
      <c r="J95" s="28">
        <f t="shared" ref="J95:J101" si="22">ROUND(H95+H95*G95/100,2)</f>
        <v>0</v>
      </c>
    </row>
    <row r="96" spans="1:10" x14ac:dyDescent="0.25">
      <c r="A96" s="133" t="s">
        <v>156</v>
      </c>
      <c r="B96" s="29" t="s">
        <v>66</v>
      </c>
      <c r="C96" s="26" t="s">
        <v>23</v>
      </c>
      <c r="D96" s="102"/>
      <c r="E96" s="155">
        <v>23</v>
      </c>
      <c r="F96" s="27">
        <v>1</v>
      </c>
      <c r="G96" s="26">
        <v>23</v>
      </c>
      <c r="H96" s="28">
        <f t="shared" si="20"/>
        <v>0</v>
      </c>
      <c r="I96" s="28">
        <f t="shared" si="21"/>
        <v>0</v>
      </c>
      <c r="J96" s="28">
        <f t="shared" si="22"/>
        <v>0</v>
      </c>
    </row>
    <row r="97" spans="1:10" ht="45" x14ac:dyDescent="0.25">
      <c r="A97" s="184" t="s">
        <v>157</v>
      </c>
      <c r="B97" s="185" t="s">
        <v>116</v>
      </c>
      <c r="C97" s="188" t="s">
        <v>23</v>
      </c>
      <c r="D97" s="102"/>
      <c r="E97" s="155">
        <v>25</v>
      </c>
      <c r="F97" s="27">
        <v>1</v>
      </c>
      <c r="G97" s="26">
        <v>23</v>
      </c>
      <c r="H97" s="28">
        <f t="shared" si="20"/>
        <v>0</v>
      </c>
      <c r="I97" s="28">
        <f t="shared" si="21"/>
        <v>0</v>
      </c>
      <c r="J97" s="28">
        <f t="shared" si="22"/>
        <v>0</v>
      </c>
    </row>
    <row r="98" spans="1:10" x14ac:dyDescent="0.25">
      <c r="A98" s="184" t="s">
        <v>158</v>
      </c>
      <c r="B98" s="185" t="s">
        <v>117</v>
      </c>
      <c r="C98" s="188" t="s">
        <v>23</v>
      </c>
      <c r="D98" s="102"/>
      <c r="E98" s="155">
        <v>2</v>
      </c>
      <c r="F98" s="27">
        <v>1</v>
      </c>
      <c r="G98" s="26">
        <v>23</v>
      </c>
      <c r="H98" s="28">
        <f t="shared" si="20"/>
        <v>0</v>
      </c>
      <c r="I98" s="28">
        <f t="shared" si="21"/>
        <v>0</v>
      </c>
      <c r="J98" s="28">
        <f t="shared" si="22"/>
        <v>0</v>
      </c>
    </row>
    <row r="99" spans="1:10" ht="30" x14ac:dyDescent="0.25">
      <c r="A99" s="133" t="s">
        <v>159</v>
      </c>
      <c r="B99" s="29" t="s">
        <v>67</v>
      </c>
      <c r="C99" s="26" t="s">
        <v>23</v>
      </c>
      <c r="D99" s="102"/>
      <c r="E99" s="155">
        <v>12</v>
      </c>
      <c r="F99" s="27">
        <v>2</v>
      </c>
      <c r="G99" s="26">
        <v>23</v>
      </c>
      <c r="H99" s="28">
        <f t="shared" si="20"/>
        <v>0</v>
      </c>
      <c r="I99" s="28">
        <f t="shared" si="21"/>
        <v>0</v>
      </c>
      <c r="J99" s="28">
        <f t="shared" si="22"/>
        <v>0</v>
      </c>
    </row>
    <row r="100" spans="1:10" ht="16.5" x14ac:dyDescent="0.25">
      <c r="A100" s="133" t="s">
        <v>160</v>
      </c>
      <c r="B100" s="29" t="s">
        <v>126</v>
      </c>
      <c r="C100" s="26" t="s">
        <v>59</v>
      </c>
      <c r="D100" s="102"/>
      <c r="E100" s="155">
        <v>684.77</v>
      </c>
      <c r="F100" s="27">
        <v>1</v>
      </c>
      <c r="G100" s="26">
        <v>23</v>
      </c>
      <c r="H100" s="28">
        <f t="shared" si="20"/>
        <v>0</v>
      </c>
      <c r="I100" s="28">
        <f t="shared" si="21"/>
        <v>0</v>
      </c>
      <c r="J100" s="28">
        <f t="shared" si="22"/>
        <v>0</v>
      </c>
    </row>
    <row r="101" spans="1:10" x14ac:dyDescent="0.25">
      <c r="A101" s="133" t="s">
        <v>161</v>
      </c>
      <c r="B101" s="29" t="s">
        <v>127</v>
      </c>
      <c r="C101" s="26" t="s">
        <v>121</v>
      </c>
      <c r="D101" s="102"/>
      <c r="E101" s="155">
        <v>50</v>
      </c>
      <c r="F101" s="27">
        <v>1</v>
      </c>
      <c r="G101" s="26">
        <v>23</v>
      </c>
      <c r="H101" s="28">
        <f t="shared" si="20"/>
        <v>0</v>
      </c>
      <c r="I101" s="28">
        <f t="shared" si="21"/>
        <v>0</v>
      </c>
      <c r="J101" s="28">
        <f t="shared" si="22"/>
        <v>0</v>
      </c>
    </row>
    <row r="102" spans="1:10" x14ac:dyDescent="0.25">
      <c r="A102" s="133"/>
      <c r="B102" s="25"/>
      <c r="C102" s="34"/>
      <c r="D102" s="113"/>
      <c r="E102" s="155"/>
      <c r="F102" s="35"/>
      <c r="G102" s="90"/>
      <c r="H102" s="89">
        <f>SUM(H89:H101)</f>
        <v>0</v>
      </c>
      <c r="I102" s="89">
        <f>SUM(I89:I101)</f>
        <v>0</v>
      </c>
      <c r="J102" s="89">
        <f>SUM(J89:J101)</f>
        <v>0</v>
      </c>
    </row>
    <row r="103" spans="1:10" x14ac:dyDescent="0.25">
      <c r="A103" s="142"/>
      <c r="B103" s="91" t="s">
        <v>51</v>
      </c>
      <c r="C103" s="92" t="s">
        <v>52</v>
      </c>
      <c r="D103" s="144" t="s">
        <v>52</v>
      </c>
      <c r="E103" s="170" t="s">
        <v>52</v>
      </c>
      <c r="F103" s="93" t="s">
        <v>52</v>
      </c>
      <c r="G103" s="94" t="s">
        <v>52</v>
      </c>
      <c r="H103" s="65">
        <f>SUM(H86,H102)</f>
        <v>0</v>
      </c>
      <c r="I103" s="65">
        <f>SUM(I86,I102)</f>
        <v>0</v>
      </c>
      <c r="J103" s="65">
        <f>SUM(J86,J102)</f>
        <v>0</v>
      </c>
    </row>
    <row r="104" spans="1:10" ht="15.75" x14ac:dyDescent="0.3">
      <c r="A104" s="130"/>
      <c r="B104" s="10"/>
      <c r="C104" s="10"/>
      <c r="D104" s="100"/>
      <c r="E104" s="150"/>
      <c r="F104" s="11"/>
      <c r="G104" s="12"/>
      <c r="H104" s="13"/>
      <c r="I104" s="14"/>
      <c r="J104" s="13"/>
    </row>
    <row r="105" spans="1:10" ht="15.75" x14ac:dyDescent="0.3">
      <c r="A105" s="75"/>
      <c r="B105" s="69"/>
      <c r="C105" s="70"/>
      <c r="D105" s="114"/>
      <c r="E105" s="171"/>
      <c r="F105" s="71"/>
      <c r="G105" s="72"/>
      <c r="H105" s="73"/>
      <c r="I105" s="13"/>
      <c r="J105" s="74"/>
    </row>
    <row r="106" spans="1:10" x14ac:dyDescent="0.25">
      <c r="A106" s="75"/>
      <c r="B106" s="75"/>
      <c r="C106" s="75"/>
      <c r="D106" s="100"/>
      <c r="E106" s="172"/>
      <c r="F106" s="76"/>
      <c r="G106" s="77" t="s">
        <v>53</v>
      </c>
      <c r="H106" s="22" t="s">
        <v>54</v>
      </c>
      <c r="I106" s="22" t="s">
        <v>55</v>
      </c>
      <c r="J106" s="22" t="s">
        <v>56</v>
      </c>
    </row>
    <row r="107" spans="1:10" ht="15.75" x14ac:dyDescent="0.3">
      <c r="A107" s="75"/>
      <c r="B107" s="78"/>
      <c r="C107" s="81"/>
      <c r="D107" s="116"/>
      <c r="E107" s="172"/>
      <c r="F107" s="79"/>
      <c r="G107" s="66">
        <v>4270</v>
      </c>
      <c r="H107" s="80">
        <f>H102</f>
        <v>0</v>
      </c>
      <c r="I107" s="80">
        <f>I102</f>
        <v>0</v>
      </c>
      <c r="J107" s="80">
        <f>J102</f>
        <v>0</v>
      </c>
    </row>
    <row r="108" spans="1:10" x14ac:dyDescent="0.25">
      <c r="A108" s="130"/>
      <c r="B108" s="10"/>
      <c r="C108" s="10"/>
      <c r="D108" s="115"/>
      <c r="E108" s="150"/>
      <c r="F108" s="11"/>
      <c r="G108" s="66">
        <v>4300</v>
      </c>
      <c r="H108" s="80">
        <f>H86</f>
        <v>0</v>
      </c>
      <c r="I108" s="80">
        <f>I86</f>
        <v>0</v>
      </c>
      <c r="J108" s="80">
        <f>J86</f>
        <v>0</v>
      </c>
    </row>
    <row r="109" spans="1:10" ht="15.75" x14ac:dyDescent="0.3">
      <c r="A109" s="130"/>
      <c r="B109" s="10"/>
      <c r="C109" s="9"/>
      <c r="D109" s="115"/>
      <c r="E109" s="150"/>
      <c r="F109" s="11"/>
      <c r="G109" s="20" t="s">
        <v>57</v>
      </c>
      <c r="H109" s="22">
        <f>SUM(H107:H108)</f>
        <v>0</v>
      </c>
      <c r="I109" s="82">
        <f>SUM(I107:I108)</f>
        <v>0</v>
      </c>
      <c r="J109" s="22">
        <f>SUM(J107:J108)</f>
        <v>0</v>
      </c>
    </row>
    <row r="111" spans="1:10" x14ac:dyDescent="0.25">
      <c r="B111" s="175" t="s">
        <v>108</v>
      </c>
      <c r="C111" s="175"/>
      <c r="D111" s="175"/>
      <c r="E111" s="175"/>
      <c r="F111" s="175"/>
      <c r="G111" s="175"/>
      <c r="H111" s="175"/>
    </row>
  </sheetData>
  <customSheetViews>
    <customSheetView guid="{D320BF82-9FBD-4FB4-8705-23940F921234}" printArea="1" topLeftCell="A50">
      <selection activeCell="B63" sqref="B63"/>
      <pageMargins left="0.7" right="0.7" top="0.75" bottom="0.75" header="0.3" footer="0.3"/>
      <pageSetup paperSize="9" scale="96" orientation="landscape" r:id="rId1"/>
    </customSheetView>
    <customSheetView guid="{96DE4B4C-28B8-47A1-9D6F-A6F6AD3B5930}" showPageBreaks="1" printArea="1" topLeftCell="A19">
      <selection activeCell="N27" sqref="N27:N28"/>
      <pageMargins left="0.7" right="0.7" top="0.75" bottom="0.75" header="0.3" footer="0.3"/>
      <pageSetup paperSize="9" scale="96" orientation="landscape" r:id="rId2"/>
    </customSheetView>
  </customSheetViews>
  <mergeCells count="2">
    <mergeCell ref="A3:G3"/>
    <mergeCell ref="H2:J2"/>
  </mergeCells>
  <pageMargins left="0.7" right="0.7" top="0.75" bottom="0.75" header="0.3" footer="0.3"/>
  <pageSetup paperSize="9" scale="9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2020</vt:lpstr>
      <vt:lpstr>'2020'!Obszar_wydruku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Rosłoń-Skalińska Olga</dc:creator>
  <cp:lastModifiedBy>Mycko Magdalena</cp:lastModifiedBy>
  <cp:lastPrinted>2018-12-14T07:30:02Z</cp:lastPrinted>
  <dcterms:created xsi:type="dcterms:W3CDTF">2018-03-01T12:41:45Z</dcterms:created>
  <dcterms:modified xsi:type="dcterms:W3CDTF">2020-01-29T12:19:07Z</dcterms:modified>
</cp:coreProperties>
</file>