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en_skoroszyt"/>
  <mc:AlternateContent xmlns:mc="http://schemas.openxmlformats.org/markup-compatibility/2006">
    <mc:Choice Requires="x15">
      <x15ac:absPath xmlns:x15ac="http://schemas.microsoft.com/office/spreadsheetml/2010/11/ac" url="W:\publiczny\PRZETARGI\2019 PRZETARGI\CAŁOROCZNA PIELĘGNAJA ZIELENI NISKIEJ 2019-2021-137PN2019\Załączniki do SIWZ\"/>
    </mc:Choice>
  </mc:AlternateContent>
  <xr:revisionPtr revIDLastSave="0" documentId="13_ncr:1_{6D27A53D-E212-40F1-AC65-3B8066D555CD}" xr6:coauthVersionLast="45" xr6:coauthVersionMax="45" xr10:uidLastSave="{00000000-0000-0000-0000-000000000000}"/>
  <bookViews>
    <workbookView xWindow="-120" yWindow="-120" windowWidth="29040" windowHeight="15840" tabRatio="708" activeTab="2" xr2:uid="{00000000-000D-0000-FFFF-FFFF00000000}"/>
  </bookViews>
  <sheets>
    <sheet name="CZ.1 ro2 Bielany" sheetId="1" r:id="rId1"/>
    <sheet name="CZ.2 ro5 Ursus" sheetId="5" r:id="rId2"/>
    <sheet name="CZ.3 ro9 Wesoła" sheetId="8" r:id="rId3"/>
  </sheets>
  <definedNames>
    <definedName name="_xlnm.Print_Area" localSheetId="0">'CZ.1 ro2 Bielany'!$A$1:$W$42</definedName>
    <definedName name="_xlnm.Print_Area" localSheetId="1">'CZ.2 ro5 Ursus'!$A$1:$W$27</definedName>
    <definedName name="_xlnm.Print_Area" localSheetId="2">'CZ.3 ro9 Wesoła'!$A$1:$W$16</definedName>
    <definedName name="Z_2B460A1A_BBF0_4786_9E04_F69A345E6DAD_.wvu.PrintArea" localSheetId="0" hidden="1">'CZ.1 ro2 Bielany'!$A$1:$W$42</definedName>
    <definedName name="Z_2B460A1A_BBF0_4786_9E04_F69A345E6DAD_.wvu.PrintArea" localSheetId="1" hidden="1">'CZ.2 ro5 Ursus'!$A$1:$W$27</definedName>
    <definedName name="Z_2B460A1A_BBF0_4786_9E04_F69A345E6DAD_.wvu.PrintArea" localSheetId="2" hidden="1">'CZ.3 ro9 Wesoła'!$A$1:$W$16</definedName>
    <definedName name="Z_4BB1F9C1_C935_4556_9D83_D4ACB0B9E648_.wvu.PrintArea" localSheetId="0" hidden="1">'CZ.1 ro2 Bielany'!$A$1:$W$42</definedName>
    <definedName name="Z_4BB1F9C1_C935_4556_9D83_D4ACB0B9E648_.wvu.PrintArea" localSheetId="1" hidden="1">'CZ.2 ro5 Ursus'!$A$1:$W$27</definedName>
    <definedName name="Z_4BB1F9C1_C935_4556_9D83_D4ACB0B9E648_.wvu.PrintArea" localSheetId="2" hidden="1">'CZ.3 ro9 Wesoła'!$A$1:$W$16</definedName>
    <definedName name="Z_53333DCC_34A3_4B3A_932F_7A6C369F7A13_.wvu.PrintArea" localSheetId="0" hidden="1">'CZ.1 ro2 Bielany'!$A$1:$S$42</definedName>
    <definedName name="Z_53333DCC_34A3_4B3A_932F_7A6C369F7A13_.wvu.PrintArea" localSheetId="1" hidden="1">'CZ.2 ro5 Ursus'!$A$1:$S$27</definedName>
    <definedName name="Z_53333DCC_34A3_4B3A_932F_7A6C369F7A13_.wvu.PrintArea" localSheetId="2" hidden="1">'CZ.3 ro9 Wesoła'!$A$1:$S$17</definedName>
    <definedName name="Z_5C6F446E_274C_4FE1_A82E_1F676B31B95D_.wvu.PrintArea" localSheetId="0" hidden="1">'CZ.1 ro2 Bielany'!$A$1:$S$42</definedName>
    <definedName name="Z_5C6F446E_274C_4FE1_A82E_1F676B31B95D_.wvu.PrintArea" localSheetId="1" hidden="1">'CZ.2 ro5 Ursus'!$A$1:$S$27</definedName>
    <definedName name="Z_5C6F446E_274C_4FE1_A82E_1F676B31B95D_.wvu.PrintArea" localSheetId="2" hidden="1">'CZ.3 ro9 Wesoła'!$A$1:$S$17</definedName>
    <definedName name="Z_A4C601E4_CEBB_41BE_B028_50378F3887B7_.wvu.PrintArea" localSheetId="0" hidden="1">'CZ.1 ro2 Bielany'!$A$1:$S$42</definedName>
    <definedName name="Z_A4C601E4_CEBB_41BE_B028_50378F3887B7_.wvu.PrintArea" localSheetId="1" hidden="1">'CZ.2 ro5 Ursus'!$A$1:$S$27</definedName>
    <definedName name="Z_A4C601E4_CEBB_41BE_B028_50378F3887B7_.wvu.PrintArea" localSheetId="2" hidden="1">'CZ.3 ro9 Wesoła'!$A$1:$S$17</definedName>
    <definedName name="Z_C1506A67_834F_4B3B_989D_140BC2886E12_.wvu.PrintArea" localSheetId="0" hidden="1">'CZ.1 ro2 Bielany'!$A$1:$W$42</definedName>
    <definedName name="Z_C1506A67_834F_4B3B_989D_140BC2886E12_.wvu.PrintArea" localSheetId="1" hidden="1">'CZ.2 ro5 Ursus'!$A$1:$W$27</definedName>
    <definedName name="Z_C1506A67_834F_4B3B_989D_140BC2886E12_.wvu.PrintArea" localSheetId="2" hidden="1">'CZ.3 ro9 Wesoła'!$A$1:$W$16</definedName>
    <definedName name="Z_D0372885_656D_4D9A_A42A_2B8327001C75_.wvu.PrintArea" localSheetId="0" hidden="1">'CZ.1 ro2 Bielany'!$A$1:$S$42</definedName>
    <definedName name="Z_D0372885_656D_4D9A_A42A_2B8327001C75_.wvu.PrintArea" localSheetId="1" hidden="1">'CZ.2 ro5 Ursus'!$A$1:$S$27</definedName>
    <definedName name="Z_D0372885_656D_4D9A_A42A_2B8327001C75_.wvu.PrintArea" localSheetId="2" hidden="1">'CZ.3 ro9 Wesoła'!$A$1:$S$17</definedName>
    <definedName name="Z_F6F71843_C8E6_4AE9_8201_F30A1C036422_.wvu.PrintArea" localSheetId="0" hidden="1">'CZ.1 ro2 Bielany'!$A$1:$W$42</definedName>
    <definedName name="Z_F6F71843_C8E6_4AE9_8201_F30A1C036422_.wvu.PrintArea" localSheetId="1" hidden="1">'CZ.2 ro5 Ursus'!$A$1:$W$27</definedName>
    <definedName name="Z_F6F71843_C8E6_4AE9_8201_F30A1C036422_.wvu.PrintArea" localSheetId="2" hidden="1">'CZ.3 ro9 Wesoła'!$A$1:$W$16</definedName>
  </definedNames>
  <calcPr calcId="181029" fullPrecision="0"/>
  <customWorkbookViews>
    <customWorkbookView name="Spóz-Byrska Katarzyna - Widok osobisty" guid="{2B460A1A-BBF0-4786-9E04-F69A345E6DAD}" mergeInterval="0" personalView="1" maximized="1" xWindow="-8" yWindow="-8" windowWidth="1936" windowHeight="1056" tabRatio="885" activeSheetId="3"/>
    <customWorkbookView name="Kowalska Agnieszka - Widok osobisty" guid="{4BB1F9C1-C935-4556-9D83-D4ACB0B9E648}" mergeInterval="0" personalView="1" maximized="1" xWindow="-8" yWindow="-8" windowWidth="1936" windowHeight="1056" tabRatio="885" activeSheetId="4"/>
    <customWorkbookView name="Burda Anna - Widok osobisty" guid="{F6F71843-C8E6-4AE9-8201-F30A1C036422}" mergeInterval="0" personalView="1" maximized="1" xWindow="-8" yWindow="-8" windowWidth="1936" windowHeight="1056" tabRatio="885" activeSheetId="4"/>
    <customWorkbookView name="Gayer-Bartosik Dominika - Widok osobisty" guid="{D0372885-656D-4D9A-A42A-2B8327001C75}" mergeInterval="0" personalView="1" maximized="1" windowWidth="1276" windowHeight="799" tabRatio="946" activeSheetId="4"/>
    <customWorkbookView name="Banach Magdalena - Widok osobisty" guid="{A4C601E4-CEBB-41BE-B028-50378F3887B7}" mergeInterval="0" personalView="1" maximized="1" windowWidth="1276" windowHeight="823" tabRatio="946" activeSheetId="3"/>
    <customWorkbookView name="Chorąży Celina - Widok osobisty" guid="{5C6F446E-274C-4FE1-A82E-1F676B31B95D}" mergeInterval="0" personalView="1" maximized="1" xWindow="-8" yWindow="-8" windowWidth="1936" windowHeight="1056" tabRatio="946" activeSheetId="13"/>
    <customWorkbookView name="Stępniak Agnieszka - Widok osobisty" guid="{53333DCC-34A3-4B3A-932F-7A6C369F7A13}" mergeInterval="0" personalView="1" maximized="1" xWindow="-8" yWindow="-8" windowWidth="1936" windowHeight="1056" tabRatio="946" activeSheetId="8"/>
    <customWorkbookView name="Druzd Agata - Widok osobisty" guid="{C1506A67-834F-4B3B-989D-140BC2886E12}" mergeInterval="0" personalView="1" maximized="1" xWindow="-8" yWindow="-8" windowWidth="1936" windowHeight="1056" tabRatio="88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" i="5" l="1"/>
  <c r="O4" i="5"/>
  <c r="N4" i="5"/>
  <c r="M4" i="5"/>
  <c r="L4" i="5"/>
  <c r="K4" i="5"/>
  <c r="G4" i="5"/>
  <c r="F4" i="5"/>
  <c r="E4" i="5"/>
  <c r="D4" i="5"/>
  <c r="B4" i="5"/>
  <c r="H5" i="5" l="1"/>
  <c r="J5" i="5" l="1"/>
  <c r="W4" i="1"/>
  <c r="H16" i="8" l="1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6" i="8"/>
  <c r="J6" i="8" s="1"/>
  <c r="H5" i="8"/>
  <c r="J5" i="8" s="1"/>
  <c r="W4" i="8"/>
  <c r="V4" i="8"/>
  <c r="U4" i="8"/>
  <c r="Q4" i="8"/>
  <c r="P4" i="8"/>
  <c r="O4" i="8"/>
  <c r="N4" i="8"/>
  <c r="M4" i="8"/>
  <c r="L4" i="8"/>
  <c r="K4" i="8"/>
  <c r="G4" i="8"/>
  <c r="F4" i="8"/>
  <c r="E4" i="8"/>
  <c r="D4" i="8"/>
  <c r="B4" i="8"/>
  <c r="J4" i="8" l="1"/>
  <c r="H4" i="8"/>
  <c r="H27" i="5" l="1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6" i="5"/>
  <c r="W4" i="5"/>
  <c r="V4" i="5"/>
  <c r="U4" i="5"/>
  <c r="Q4" i="5"/>
  <c r="J6" i="5" l="1"/>
  <c r="J4" i="5" s="1"/>
  <c r="H4" i="5"/>
  <c r="H42" i="1" l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V4" i="1"/>
  <c r="U4" i="1"/>
  <c r="Q4" i="1"/>
  <c r="P4" i="1"/>
  <c r="O4" i="1"/>
  <c r="N4" i="1"/>
  <c r="M4" i="1"/>
  <c r="L4" i="1"/>
  <c r="K4" i="1"/>
  <c r="G4" i="1"/>
  <c r="F4" i="1"/>
  <c r="E4" i="1"/>
  <c r="D4" i="1"/>
  <c r="B4" i="1"/>
  <c r="J4" i="1" l="1"/>
  <c r="H4" i="1"/>
</calcChain>
</file>

<file path=xl/sharedStrings.xml><?xml version="1.0" encoding="utf-8"?>
<sst xmlns="http://schemas.openxmlformats.org/spreadsheetml/2006/main" count="157" uniqueCount="103">
  <si>
    <t>Nazwa ulicy</t>
  </si>
  <si>
    <t>KRZEWY 
STARE 
INNE 
(ar)</t>
  </si>
  <si>
    <t>KRZEWY 
MŁODE 
(ar)</t>
  </si>
  <si>
    <t>UMOC.
SKARPY
(ar)</t>
  </si>
  <si>
    <t>ŻYWOPŁ.
(ar)</t>
  </si>
  <si>
    <t>LOKALIZACJE</t>
  </si>
  <si>
    <t>RÓŻE 
OKRYW. 
 I KOLC.
(ar)</t>
  </si>
  <si>
    <t>POW.
ŻWIR.
(ar)</t>
  </si>
  <si>
    <t>SPRZĄT.
(ha)
3 razy
w tyg.</t>
  </si>
  <si>
    <t>SPRZĄT.
(ha)
5 razy
w tyg.</t>
  </si>
  <si>
    <t>NAW.
MIN.-ŻYW.
(ar)</t>
  </si>
  <si>
    <t>KWIETNIKI
Z SIEWU
(ar)</t>
  </si>
  <si>
    <t>KOSZENIE
TRAWNIKI
(ha) -
10 razy
w sezonie</t>
  </si>
  <si>
    <t>KARCZ.
KRZEWÓW
(szt.)</t>
  </si>
  <si>
    <t>GRABIENIE
(ha)</t>
  </si>
  <si>
    <t>KOSZENIE
ŁĄKI
KWIETNE
(ha)</t>
  </si>
  <si>
    <t>KOSZENIE
TRAWNIKI
(ha) -
3 razy
w sezonie</t>
  </si>
  <si>
    <t>CEBULE W TRAWNIKACH   (ar)</t>
  </si>
  <si>
    <t>INTERW. GRABIENIE TERENÓW
(ar)</t>
  </si>
  <si>
    <t>ŁAWKI z oparciem (szt.)</t>
  </si>
  <si>
    <t>ŁAWKI bez oparcia (szt.)</t>
  </si>
  <si>
    <t>PNĄCZA
(szt.)</t>
  </si>
  <si>
    <t>LOKALIZACJE I ILOŚCI - REJON 2 -  BIELANY</t>
  </si>
  <si>
    <t>ILOŚĆ.
MIS
(szt.)</t>
  </si>
  <si>
    <t>BYLINY (ar)</t>
  </si>
  <si>
    <t>Arkuszowa</t>
  </si>
  <si>
    <t>Broniewskiego</t>
  </si>
  <si>
    <t>Conrada</t>
  </si>
  <si>
    <t>Romaszewskiego</t>
  </si>
  <si>
    <t>Estrady</t>
  </si>
  <si>
    <t>Gwiaździsta</t>
  </si>
  <si>
    <t>Hłaski</t>
  </si>
  <si>
    <t>Jarzębskiego</t>
  </si>
  <si>
    <t>Kasprowicza</t>
  </si>
  <si>
    <t>Lektykarska</t>
  </si>
  <si>
    <t>Maczka (wraz z ul. Powązkowską)</t>
  </si>
  <si>
    <t>Marymoncka</t>
  </si>
  <si>
    <t>Mickiewicza</t>
  </si>
  <si>
    <t>Nocznickiego</t>
  </si>
  <si>
    <t>Oczapowskiego</t>
  </si>
  <si>
    <t>Opłotek</t>
  </si>
  <si>
    <t>Palisadowa</t>
  </si>
  <si>
    <t>Perzyńskiego</t>
  </si>
  <si>
    <t>Podczaszyńskiego</t>
  </si>
  <si>
    <t>Podleśna</t>
  </si>
  <si>
    <t>Przy Agorze</t>
  </si>
  <si>
    <t>Przybyszewskiego</t>
  </si>
  <si>
    <t>Pułkowa</t>
  </si>
  <si>
    <t>Reymonta</t>
  </si>
  <si>
    <t>Rudnickiego</t>
  </si>
  <si>
    <t>Rudzka</t>
  </si>
  <si>
    <t>Sacharowa</t>
  </si>
  <si>
    <t>Słowackiego (bez pasa środkowego)</t>
  </si>
  <si>
    <t>Sokratesa</t>
  </si>
  <si>
    <t>Trasa Mostu M.Skłodowskiej-Curie (wraz z ul. Prozy)</t>
  </si>
  <si>
    <t xml:space="preserve">Trenów </t>
  </si>
  <si>
    <t>Wólczyńska</t>
  </si>
  <si>
    <t>Wóycickiego</t>
  </si>
  <si>
    <t>Wybrzeże Gdyńskie</t>
  </si>
  <si>
    <t>Zgrupowania AK Kampinos</t>
  </si>
  <si>
    <t>Zjednoczenia</t>
  </si>
  <si>
    <t>Żeromskiego</t>
  </si>
  <si>
    <t>LOKALIZACJE I ILOŚCI   - REJON 5 -URSUS</t>
  </si>
  <si>
    <t>Bony</t>
  </si>
  <si>
    <t>Cierlicka</t>
  </si>
  <si>
    <t>Dzieci Warszawy</t>
  </si>
  <si>
    <t>Gierdziejewskiego</t>
  </si>
  <si>
    <t>Jerozolimskie</t>
  </si>
  <si>
    <t>Kadłubka</t>
  </si>
  <si>
    <t>Kompani Kordian</t>
  </si>
  <si>
    <t>Konotopska</t>
  </si>
  <si>
    <t>Kościuszki</t>
  </si>
  <si>
    <t>Krzywoustego</t>
  </si>
  <si>
    <t>Orłów Piastowskich</t>
  </si>
  <si>
    <t>Plutonu AK 'Torpedy'</t>
  </si>
  <si>
    <t>Przejazdowa</t>
  </si>
  <si>
    <t>Pużaka</t>
  </si>
  <si>
    <t>Regulska</t>
  </si>
  <si>
    <t>Sosnkowskiego</t>
  </si>
  <si>
    <t>Spisaka</t>
  </si>
  <si>
    <t>Traktorzystów</t>
  </si>
  <si>
    <t>Walerego Sławka</t>
  </si>
  <si>
    <t>Warszawska/Jagiełły</t>
  </si>
  <si>
    <t>Zielonej Gęsi</t>
  </si>
  <si>
    <t>LOKALIZACJE I ILOŚCI  -  WESOŁA</t>
  </si>
  <si>
    <t>Armii Krajowej (Orla - Raczkiewicza)</t>
  </si>
  <si>
    <t>Borkowska (Nowoborkowska - Graniczna)</t>
  </si>
  <si>
    <t>Graniczna</t>
  </si>
  <si>
    <t>Jana Pawła II</t>
  </si>
  <si>
    <t>Niemcewicza (Raczkiewicza - Wspólna)</t>
  </si>
  <si>
    <t>Okuniewska</t>
  </si>
  <si>
    <t>Piłsudskiego</t>
  </si>
  <si>
    <t>Piłsudskiego przy Mc'Donalds</t>
  </si>
  <si>
    <t>Raczkiewicza</t>
  </si>
  <si>
    <t>Szosa Lubelska</t>
  </si>
  <si>
    <t>Trakt Brzeski</t>
  </si>
  <si>
    <t>Wspólna</t>
  </si>
  <si>
    <t>4 Czerwca 1989 r.</t>
  </si>
  <si>
    <t>nd</t>
  </si>
  <si>
    <t>Ryżowa (al. 4 Czerwca 1989 r. - Al. Jerozolimskie)</t>
  </si>
  <si>
    <t>Załącznik nr 2A do SIWZ nr sprawy 137/PN/2019 załącznik nr 2 do umowy</t>
  </si>
  <si>
    <r>
      <t>Załącznik nr 2B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do SIWZ nr sprawy 137/PN/2019 Załącznik nr 2 do umowy</t>
    </r>
  </si>
  <si>
    <r>
      <t>Załącznik nr 2C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do SIWZ nr sprawy 137/PN/2019 Załącznik nr 2 do umowy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</si>
</sst>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i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i/>
      <sz val="7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</cellStyleXfs>
  <cellXfs count="243">
    <xf numFmtId="0" fontId="0" fillId="0" borderId="0" xfId="0"/>
    <xf numFmtId="2" fontId="2" fillId="2" borderId="1" xfId="0" applyNumberFormat="1" applyFont="1" applyFill="1" applyBorder="1" applyAlignment="1">
      <alignment horizontal="center" vertical="top"/>
    </xf>
    <xf numFmtId="165" fontId="1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top"/>
    </xf>
    <xf numFmtId="165" fontId="11" fillId="0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top"/>
    </xf>
    <xf numFmtId="165" fontId="11" fillId="0" borderId="28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/>
    </xf>
    <xf numFmtId="2" fontId="5" fillId="2" borderId="7" xfId="0" applyNumberFormat="1" applyFont="1" applyFill="1" applyBorder="1" applyAlignment="1">
      <alignment horizontal="center" vertical="top"/>
    </xf>
    <xf numFmtId="165" fontId="12" fillId="0" borderId="1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top"/>
    </xf>
    <xf numFmtId="2" fontId="5" fillId="2" borderId="2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top"/>
    </xf>
    <xf numFmtId="1" fontId="10" fillId="0" borderId="1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2" borderId="22" xfId="0" applyFont="1" applyFill="1" applyBorder="1" applyAlignment="1">
      <alignment vertical="center"/>
    </xf>
    <xf numFmtId="165" fontId="5" fillId="2" borderId="11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3" xfId="0" quotePrefix="1" applyNumberFormat="1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vertical="center"/>
    </xf>
    <xf numFmtId="165" fontId="5" fillId="2" borderId="31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3" xfId="3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1" xfId="0" quotePrefix="1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vertical="center"/>
    </xf>
    <xf numFmtId="2" fontId="10" fillId="2" borderId="1" xfId="3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/>
    </xf>
    <xf numFmtId="2" fontId="2" fillId="2" borderId="4" xfId="3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center" vertical="center"/>
    </xf>
    <xf numFmtId="2" fontId="5" fillId="2" borderId="36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7" xfId="0" quotePrefix="1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vertical="center"/>
    </xf>
    <xf numFmtId="165" fontId="5" fillId="2" borderId="25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10" fillId="2" borderId="7" xfId="3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2" fontId="5" fillId="2" borderId="0" xfId="0" applyNumberFormat="1" applyFont="1" applyFill="1" applyAlignment="1">
      <alignment horizontal="center" vertical="top"/>
    </xf>
    <xf numFmtId="2" fontId="5" fillId="2" borderId="0" xfId="0" applyNumberFormat="1" applyFont="1" applyFill="1" applyAlignment="1">
      <alignment vertical="top"/>
    </xf>
    <xf numFmtId="165" fontId="6" fillId="0" borderId="18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2" fontId="2" fillId="2" borderId="7" xfId="3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165" fontId="12" fillId="0" borderId="17" xfId="0" applyNumberFormat="1" applyFont="1" applyFill="1" applyBorder="1" applyAlignment="1">
      <alignment horizontal="center" vertical="center" wrapText="1"/>
    </xf>
    <xf numFmtId="165" fontId="12" fillId="0" borderId="19" xfId="0" applyNumberFormat="1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165" fontId="2" fillId="2" borderId="4" xfId="0" applyNumberFormat="1" applyFont="1" applyFill="1" applyBorder="1" applyAlignment="1">
      <alignment horizontal="center" vertical="top"/>
    </xf>
    <xf numFmtId="2" fontId="2" fillId="2" borderId="34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vertical="top"/>
    </xf>
    <xf numFmtId="165" fontId="2" fillId="2" borderId="4" xfId="0" applyNumberFormat="1" applyFont="1" applyFill="1" applyBorder="1" applyAlignment="1">
      <alignment horizontal="center" vertical="top" wrapText="1"/>
    </xf>
    <xf numFmtId="2" fontId="2" fillId="2" borderId="34" xfId="0" applyNumberFormat="1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top"/>
    </xf>
    <xf numFmtId="2" fontId="2" fillId="2" borderId="36" xfId="0" applyNumberFormat="1" applyFont="1" applyFill="1" applyBorder="1" applyAlignment="1">
      <alignment horizontal="center" vertical="top"/>
    </xf>
    <xf numFmtId="0" fontId="2" fillId="2" borderId="40" xfId="1" applyFont="1" applyFill="1" applyBorder="1" applyAlignment="1">
      <alignment vertical="top" wrapText="1"/>
    </xf>
    <xf numFmtId="165" fontId="2" fillId="2" borderId="11" xfId="0" applyNumberFormat="1" applyFont="1" applyFill="1" applyBorder="1" applyAlignment="1">
      <alignment horizontal="center" vertical="top"/>
    </xf>
    <xf numFmtId="2" fontId="2" fillId="2" borderId="30" xfId="0" applyNumberFormat="1" applyFont="1" applyFill="1" applyBorder="1" applyAlignment="1">
      <alignment horizontal="center" vertical="top"/>
    </xf>
    <xf numFmtId="2" fontId="13" fillId="2" borderId="3" xfId="0" applyNumberFormat="1" applyFont="1" applyFill="1" applyBorder="1" applyAlignment="1">
      <alignment horizontal="center" vertical="top" wrapText="1"/>
    </xf>
    <xf numFmtId="2" fontId="13" fillId="2" borderId="15" xfId="0" applyNumberFormat="1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3" xfId="3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2" fontId="13" fillId="2" borderId="5" xfId="0" applyNumberFormat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vertical="top" wrapText="1"/>
    </xf>
    <xf numFmtId="2" fontId="2" fillId="2" borderId="7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2" fontId="5" fillId="2" borderId="32" xfId="0" applyNumberFormat="1" applyFont="1" applyFill="1" applyBorder="1" applyAlignment="1">
      <alignment vertical="top"/>
    </xf>
    <xf numFmtId="2" fontId="5" fillId="2" borderId="37" xfId="0" applyNumberFormat="1" applyFont="1" applyFill="1" applyBorder="1" applyAlignment="1">
      <alignment horizontal="center" vertical="top"/>
    </xf>
    <xf numFmtId="2" fontId="5" fillId="2" borderId="34" xfId="0" applyNumberFormat="1" applyFont="1" applyFill="1" applyBorder="1" applyAlignment="1">
      <alignment horizontal="center" vertical="top"/>
    </xf>
    <xf numFmtId="2" fontId="5" fillId="2" borderId="36" xfId="0" applyNumberFormat="1" applyFont="1" applyFill="1" applyBorder="1" applyAlignment="1">
      <alignment horizontal="center" vertical="top"/>
    </xf>
    <xf numFmtId="165" fontId="11" fillId="0" borderId="27" xfId="0" applyNumberFormat="1" applyFont="1" applyFill="1" applyBorder="1" applyAlignment="1">
      <alignment horizontal="center" vertical="center" wrapText="1"/>
    </xf>
    <xf numFmtId="2" fontId="5" fillId="2" borderId="33" xfId="0" applyNumberFormat="1" applyFont="1" applyFill="1" applyBorder="1" applyAlignment="1">
      <alignment horizontal="center" vertical="top"/>
    </xf>
    <xf numFmtId="165" fontId="12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top"/>
    </xf>
    <xf numFmtId="0" fontId="2" fillId="0" borderId="22" xfId="8" applyFont="1" applyFill="1" applyBorder="1" applyAlignment="1">
      <alignment vertical="top" wrapText="1"/>
    </xf>
    <xf numFmtId="0" fontId="2" fillId="0" borderId="20" xfId="8" applyFont="1" applyFill="1" applyBorder="1" applyAlignment="1">
      <alignment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2" fillId="0" borderId="21" xfId="8" applyFont="1" applyFill="1" applyBorder="1" applyAlignment="1">
      <alignment vertical="top" wrapText="1"/>
    </xf>
    <xf numFmtId="2" fontId="13" fillId="2" borderId="7" xfId="0" applyNumberFormat="1" applyFont="1" applyFill="1" applyBorder="1" applyAlignment="1">
      <alignment horizontal="center" vertical="top" wrapText="1"/>
    </xf>
    <xf numFmtId="2" fontId="13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165" fontId="11" fillId="0" borderId="4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165" fontId="5" fillId="2" borderId="31" xfId="8" applyNumberFormat="1" applyFont="1" applyFill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/>
    </xf>
    <xf numFmtId="2" fontId="5" fillId="0" borderId="31" xfId="0" applyNumberFormat="1" applyFont="1" applyBorder="1" applyAlignment="1">
      <alignment horizontal="center" vertical="top"/>
    </xf>
    <xf numFmtId="2" fontId="13" fillId="2" borderId="32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2" fontId="5" fillId="0" borderId="32" xfId="0" applyNumberFormat="1" applyFont="1" applyBorder="1" applyAlignment="1">
      <alignment horizontal="center" vertical="top"/>
    </xf>
    <xf numFmtId="164" fontId="5" fillId="0" borderId="34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165" fontId="5" fillId="0" borderId="3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5" fillId="0" borderId="34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164" fontId="5" fillId="0" borderId="36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2" fontId="5" fillId="0" borderId="42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1" fontId="17" fillId="0" borderId="31" xfId="0" applyNumberFormat="1" applyFont="1" applyFill="1" applyBorder="1" applyAlignment="1">
      <alignment horizontal="center" vertical="center"/>
    </xf>
    <xf numFmtId="1" fontId="17" fillId="0" borderId="38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vertical="center"/>
    </xf>
    <xf numFmtId="165" fontId="2" fillId="0" borderId="31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  <xf numFmtId="2" fontId="15" fillId="2" borderId="3" xfId="0" applyNumberFormat="1" applyFont="1" applyFill="1" applyBorder="1" applyAlignment="1">
      <alignment horizontal="center" vertical="top" wrapText="1"/>
    </xf>
    <xf numFmtId="2" fontId="15" fillId="2" borderId="15" xfId="0" applyNumberFormat="1" applyFont="1" applyFill="1" applyBorder="1" applyAlignment="1">
      <alignment horizontal="center" vertical="top" wrapText="1"/>
    </xf>
    <xf numFmtId="165" fontId="2" fillId="2" borderId="3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top" wrapText="1"/>
    </xf>
    <xf numFmtId="165" fontId="2" fillId="2" borderId="34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top"/>
    </xf>
    <xf numFmtId="2" fontId="2" fillId="2" borderId="8" xfId="0" applyNumberFormat="1" applyFont="1" applyFill="1" applyBorder="1" applyAlignment="1">
      <alignment horizontal="center" vertical="top"/>
    </xf>
    <xf numFmtId="165" fontId="2" fillId="2" borderId="36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0" fontId="6" fillId="2" borderId="26" xfId="0" applyFont="1" applyFill="1" applyBorder="1" applyAlignment="1"/>
    <xf numFmtId="2" fontId="6" fillId="2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6" fillId="2" borderId="26" xfId="0" applyNumberFormat="1" applyFont="1" applyFill="1" applyBorder="1" applyAlignment="1"/>
    <xf numFmtId="0" fontId="6" fillId="0" borderId="0" xfId="0" applyFont="1" applyAlignment="1"/>
    <xf numFmtId="0" fontId="6" fillId="2" borderId="26" xfId="0" applyFont="1" applyFill="1" applyBorder="1" applyAlignment="1">
      <alignment horizontal="center"/>
    </xf>
  </cellXfs>
  <cellStyles count="10">
    <cellStyle name="Excel Built-in Normal" xfId="2" xr:uid="{00000000-0005-0000-0000-000000000000}"/>
    <cellStyle name="Normalny" xfId="0" builtinId="0"/>
    <cellStyle name="Normalny 10" xfId="9" xr:uid="{00000000-0005-0000-0000-000002000000}"/>
    <cellStyle name="Normalny 2" xfId="1" xr:uid="{00000000-0005-0000-0000-000003000000}"/>
    <cellStyle name="Normalny 2 2" xfId="4" xr:uid="{00000000-0005-0000-0000-000004000000}"/>
    <cellStyle name="Normalny 2 3" xfId="8" xr:uid="{00000000-0005-0000-0000-000005000000}"/>
    <cellStyle name="Normalny 3" xfId="5" xr:uid="{00000000-0005-0000-0000-000006000000}"/>
    <cellStyle name="Normalny 4" xfId="6" xr:uid="{00000000-0005-0000-0000-000007000000}"/>
    <cellStyle name="Normalny 5" xfId="7" xr:uid="{00000000-0005-0000-0000-000008000000}"/>
    <cellStyle name="Normalny_ZESTAWIENIE_wszystkiego_rejonVI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D54B-3738-4D5C-95B7-168DA0FA4484}">
  <sheetPr>
    <pageSetUpPr fitToPage="1"/>
  </sheetPr>
  <dimension ref="A1:W81"/>
  <sheetViews>
    <sheetView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11" sqref="Z11"/>
    </sheetView>
  </sheetViews>
  <sheetFormatPr defaultColWidth="32.7109375" defaultRowHeight="12.75" x14ac:dyDescent="0.25"/>
  <cols>
    <col min="1" max="1" width="33.140625" style="5" customWidth="1"/>
    <col min="2" max="2" width="8.5703125" style="5" customWidth="1"/>
    <col min="3" max="3" width="9.85546875" style="5" customWidth="1"/>
    <col min="4" max="4" width="5.85546875" style="5" customWidth="1"/>
    <col min="5" max="5" width="7" style="5" customWidth="1"/>
    <col min="6" max="6" width="8.140625" style="5" customWidth="1"/>
    <col min="7" max="7" width="6.85546875" style="5" customWidth="1"/>
    <col min="8" max="8" width="8.5703125" style="5" customWidth="1"/>
    <col min="9" max="9" width="8.28515625" style="5" customWidth="1"/>
    <col min="10" max="10" width="8.85546875" style="5" customWidth="1"/>
    <col min="11" max="11" width="8.140625" style="5" customWidth="1"/>
    <col min="12" max="12" width="9" style="5" customWidth="1"/>
    <col min="13" max="13" width="7.42578125" style="5" customWidth="1"/>
    <col min="14" max="15" width="9" style="5" customWidth="1"/>
    <col min="16" max="16" width="7" style="5" customWidth="1"/>
    <col min="17" max="17" width="10.28515625" style="5" customWidth="1"/>
    <col min="18" max="18" width="8.5703125" style="5" customWidth="1"/>
    <col min="19" max="19" width="9.7109375" style="5" customWidth="1"/>
    <col min="20" max="20" width="10.140625" style="5" customWidth="1"/>
    <col min="21" max="21" width="8.85546875" style="47" customWidth="1"/>
    <col min="22" max="22" width="8.5703125" style="5" customWidth="1"/>
    <col min="23" max="23" width="11" style="5" customWidth="1"/>
    <col min="24" max="24" width="15" style="5" customWidth="1"/>
    <col min="25" max="25" width="21" style="5" customWidth="1"/>
    <col min="26" max="16384" width="32.7109375" style="5"/>
  </cols>
  <sheetData>
    <row r="1" spans="1:23" s="235" customFormat="1" ht="29.25" customHeight="1" x14ac:dyDescent="0.2">
      <c r="A1" s="233" t="s">
        <v>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42" t="s">
        <v>100</v>
      </c>
      <c r="O1" s="242"/>
      <c r="P1" s="242"/>
      <c r="Q1" s="242"/>
      <c r="R1" s="242"/>
      <c r="S1" s="242"/>
      <c r="T1" s="242"/>
      <c r="U1" s="242"/>
      <c r="V1" s="242"/>
      <c r="W1" s="242"/>
    </row>
    <row r="2" spans="1:23" s="48" customFormat="1" ht="13.5" thickBot="1" x14ac:dyDescent="0.3">
      <c r="A2" s="30">
        <v>1</v>
      </c>
      <c r="B2" s="30">
        <v>2</v>
      </c>
      <c r="C2" s="30">
        <v>3</v>
      </c>
      <c r="D2" s="30">
        <v>4</v>
      </c>
      <c r="E2" s="30">
        <v>5</v>
      </c>
      <c r="F2" s="30">
        <v>6</v>
      </c>
      <c r="G2" s="30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  <c r="M2" s="19">
        <v>13</v>
      </c>
      <c r="N2" s="19">
        <v>14</v>
      </c>
      <c r="O2" s="19">
        <v>15</v>
      </c>
      <c r="P2" s="19">
        <v>16</v>
      </c>
      <c r="Q2" s="19">
        <v>17</v>
      </c>
      <c r="R2" s="19">
        <v>18</v>
      </c>
      <c r="S2" s="19">
        <v>19</v>
      </c>
      <c r="T2" s="19">
        <v>20</v>
      </c>
      <c r="U2" s="19">
        <v>21</v>
      </c>
      <c r="V2" s="19">
        <v>22</v>
      </c>
      <c r="W2" s="19">
        <v>23</v>
      </c>
    </row>
    <row r="3" spans="1:23" s="49" customFormat="1" ht="51" customHeight="1" thickBot="1" x14ac:dyDescent="0.3">
      <c r="A3" s="32" t="s">
        <v>0</v>
      </c>
      <c r="B3" s="33" t="s">
        <v>8</v>
      </c>
      <c r="C3" s="16" t="s">
        <v>9</v>
      </c>
      <c r="D3" s="16" t="s">
        <v>23</v>
      </c>
      <c r="E3" s="16" t="s">
        <v>7</v>
      </c>
      <c r="F3" s="16" t="s">
        <v>10</v>
      </c>
      <c r="G3" s="34" t="s">
        <v>3</v>
      </c>
      <c r="H3" s="2" t="s">
        <v>16</v>
      </c>
      <c r="I3" s="17" t="s">
        <v>12</v>
      </c>
      <c r="J3" s="17" t="s">
        <v>14</v>
      </c>
      <c r="K3" s="22" t="s">
        <v>15</v>
      </c>
      <c r="L3" s="20" t="s">
        <v>2</v>
      </c>
      <c r="M3" s="17" t="s">
        <v>4</v>
      </c>
      <c r="N3" s="17" t="s">
        <v>1</v>
      </c>
      <c r="O3" s="17" t="s">
        <v>6</v>
      </c>
      <c r="P3" s="25" t="s">
        <v>21</v>
      </c>
      <c r="Q3" s="25" t="s">
        <v>17</v>
      </c>
      <c r="R3" s="25" t="s">
        <v>11</v>
      </c>
      <c r="S3" s="17" t="s">
        <v>13</v>
      </c>
      <c r="T3" s="17" t="s">
        <v>18</v>
      </c>
      <c r="U3" s="22" t="s">
        <v>24</v>
      </c>
      <c r="V3" s="20" t="s">
        <v>19</v>
      </c>
      <c r="W3" s="18" t="s">
        <v>20</v>
      </c>
    </row>
    <row r="4" spans="1:23" s="52" customFormat="1" ht="13.5" thickBot="1" x14ac:dyDescent="0.3">
      <c r="A4" s="35" t="s">
        <v>5</v>
      </c>
      <c r="B4" s="36">
        <f>SUM(B5:B42)</f>
        <v>113.83369999999999</v>
      </c>
      <c r="C4" s="37" t="s">
        <v>98</v>
      </c>
      <c r="D4" s="38">
        <f t="shared" ref="D4:G4" si="0">SUM(D5:D42)</f>
        <v>78</v>
      </c>
      <c r="E4" s="39">
        <f t="shared" si="0"/>
        <v>0</v>
      </c>
      <c r="F4" s="39">
        <f t="shared" si="0"/>
        <v>0.2</v>
      </c>
      <c r="G4" s="40">
        <f t="shared" si="0"/>
        <v>23.51</v>
      </c>
      <c r="H4" s="36">
        <f>SUM(H5:H42)</f>
        <v>97.470200000000006</v>
      </c>
      <c r="I4" s="37" t="s">
        <v>98</v>
      </c>
      <c r="J4" s="41">
        <f t="shared" ref="J4:Q4" si="1">SUM(J5:J42)</f>
        <v>108.5102</v>
      </c>
      <c r="K4" s="42">
        <f t="shared" si="1"/>
        <v>11.04</v>
      </c>
      <c r="L4" s="43">
        <f t="shared" si="1"/>
        <v>72.010000000000005</v>
      </c>
      <c r="M4" s="39">
        <f t="shared" si="1"/>
        <v>67.23</v>
      </c>
      <c r="N4" s="39">
        <f t="shared" si="1"/>
        <v>350.7</v>
      </c>
      <c r="O4" s="39">
        <f t="shared" si="1"/>
        <v>36.590000000000003</v>
      </c>
      <c r="P4" s="46">
        <f t="shared" si="1"/>
        <v>820</v>
      </c>
      <c r="Q4" s="44">
        <f t="shared" si="1"/>
        <v>15.64</v>
      </c>
      <c r="R4" s="39">
        <v>2</v>
      </c>
      <c r="S4" s="38">
        <v>300</v>
      </c>
      <c r="T4" s="21">
        <v>50</v>
      </c>
      <c r="U4" s="45">
        <f t="shared" ref="U4:W4" si="2">SUM(U5:U42)</f>
        <v>5.82</v>
      </c>
      <c r="V4" s="50">
        <f t="shared" si="2"/>
        <v>68</v>
      </c>
      <c r="W4" s="51">
        <f t="shared" si="2"/>
        <v>75</v>
      </c>
    </row>
    <row r="5" spans="1:23" x14ac:dyDescent="0.25">
      <c r="A5" s="53" t="s">
        <v>25</v>
      </c>
      <c r="B5" s="54">
        <v>1.08</v>
      </c>
      <c r="C5" s="55"/>
      <c r="D5" s="4"/>
      <c r="E5" s="56"/>
      <c r="F5" s="57"/>
      <c r="G5" s="58"/>
      <c r="H5" s="59">
        <f t="shared" ref="H5:H42" si="3">B5-K5-(L5+M5+N5+O5+R5+U5)/100</f>
        <v>1.08</v>
      </c>
      <c r="I5" s="60"/>
      <c r="J5" s="60">
        <f>H5+I5+K5</f>
        <v>1.08</v>
      </c>
      <c r="K5" s="61"/>
      <c r="L5" s="62"/>
      <c r="M5" s="63"/>
      <c r="N5" s="63"/>
      <c r="O5" s="63"/>
      <c r="P5" s="64"/>
      <c r="Q5" s="56"/>
      <c r="R5" s="56"/>
      <c r="S5" s="56"/>
      <c r="T5" s="26"/>
      <c r="U5" s="65"/>
      <c r="V5" s="66"/>
      <c r="W5" s="124"/>
    </row>
    <row r="6" spans="1:23" x14ac:dyDescent="0.25">
      <c r="A6" s="67" t="s">
        <v>26</v>
      </c>
      <c r="B6" s="68">
        <v>2.42</v>
      </c>
      <c r="C6" s="69"/>
      <c r="D6" s="6"/>
      <c r="E6" s="10"/>
      <c r="F6" s="70"/>
      <c r="G6" s="71"/>
      <c r="H6" s="54">
        <f t="shared" si="3"/>
        <v>2.34</v>
      </c>
      <c r="I6" s="9"/>
      <c r="J6" s="9">
        <f t="shared" ref="J6:J42" si="4">H6+I6+K6</f>
        <v>2.34</v>
      </c>
      <c r="K6" s="72"/>
      <c r="L6" s="73">
        <v>7.2</v>
      </c>
      <c r="M6" s="74"/>
      <c r="N6" s="10">
        <v>0.7</v>
      </c>
      <c r="O6" s="75">
        <v>0.1</v>
      </c>
      <c r="P6" s="76"/>
      <c r="Q6" s="10"/>
      <c r="R6" s="10"/>
      <c r="S6" s="10"/>
      <c r="T6" s="23"/>
      <c r="U6" s="77"/>
      <c r="V6" s="78"/>
      <c r="W6" s="123"/>
    </row>
    <row r="7" spans="1:23" x14ac:dyDescent="0.25">
      <c r="A7" s="79" t="s">
        <v>27</v>
      </c>
      <c r="B7" s="68">
        <v>2.08</v>
      </c>
      <c r="C7" s="69"/>
      <c r="D7" s="6"/>
      <c r="E7" s="10"/>
      <c r="F7" s="70"/>
      <c r="G7" s="71"/>
      <c r="H7" s="54">
        <f t="shared" si="3"/>
        <v>1.9195</v>
      </c>
      <c r="I7" s="9"/>
      <c r="J7" s="9">
        <f t="shared" si="4"/>
        <v>1.9195</v>
      </c>
      <c r="K7" s="72"/>
      <c r="L7" s="73">
        <v>9.86</v>
      </c>
      <c r="M7" s="74">
        <v>1.75</v>
      </c>
      <c r="N7" s="10">
        <v>4.4400000000000004</v>
      </c>
      <c r="O7" s="80"/>
      <c r="P7" s="6"/>
      <c r="Q7" s="10"/>
      <c r="R7" s="10"/>
      <c r="S7" s="10"/>
      <c r="T7" s="23"/>
      <c r="U7" s="77"/>
      <c r="V7" s="78"/>
      <c r="W7" s="123">
        <v>10</v>
      </c>
    </row>
    <row r="8" spans="1:23" x14ac:dyDescent="0.25">
      <c r="A8" s="79" t="s">
        <v>28</v>
      </c>
      <c r="B8" s="68">
        <v>0.46</v>
      </c>
      <c r="C8" s="69"/>
      <c r="D8" s="6"/>
      <c r="E8" s="10"/>
      <c r="F8" s="70"/>
      <c r="G8" s="71"/>
      <c r="H8" s="54">
        <f t="shared" si="3"/>
        <v>0.4244</v>
      </c>
      <c r="I8" s="9"/>
      <c r="J8" s="9">
        <f t="shared" si="4"/>
        <v>0.4244</v>
      </c>
      <c r="K8" s="72"/>
      <c r="L8" s="73">
        <v>2.71</v>
      </c>
      <c r="M8" s="74">
        <v>0.4</v>
      </c>
      <c r="N8" s="10">
        <v>0.45</v>
      </c>
      <c r="O8" s="80"/>
      <c r="P8" s="6"/>
      <c r="Q8" s="10"/>
      <c r="R8" s="10"/>
      <c r="S8" s="10"/>
      <c r="T8" s="23"/>
      <c r="U8" s="77"/>
      <c r="V8" s="78"/>
      <c r="W8" s="123"/>
    </row>
    <row r="9" spans="1:23" x14ac:dyDescent="0.25">
      <c r="A9" s="79" t="s">
        <v>29</v>
      </c>
      <c r="B9" s="68">
        <v>0.5</v>
      </c>
      <c r="C9" s="69"/>
      <c r="D9" s="6"/>
      <c r="E9" s="10"/>
      <c r="F9" s="70"/>
      <c r="G9" s="71"/>
      <c r="H9" s="54">
        <f t="shared" si="3"/>
        <v>0.5</v>
      </c>
      <c r="I9" s="9"/>
      <c r="J9" s="9">
        <f t="shared" si="4"/>
        <v>0.5</v>
      </c>
      <c r="K9" s="72"/>
      <c r="L9" s="73"/>
      <c r="M9" s="74"/>
      <c r="N9" s="10"/>
      <c r="O9" s="80"/>
      <c r="P9" s="6"/>
      <c r="Q9" s="10"/>
      <c r="R9" s="10"/>
      <c r="S9" s="10"/>
      <c r="T9" s="23"/>
      <c r="U9" s="77"/>
      <c r="V9" s="78"/>
      <c r="W9" s="123"/>
    </row>
    <row r="10" spans="1:23" x14ac:dyDescent="0.25">
      <c r="A10" s="79" t="s">
        <v>30</v>
      </c>
      <c r="B10" s="68">
        <v>0.82</v>
      </c>
      <c r="C10" s="69"/>
      <c r="D10" s="6"/>
      <c r="E10" s="10"/>
      <c r="F10" s="70"/>
      <c r="G10" s="71"/>
      <c r="H10" s="54">
        <f t="shared" si="3"/>
        <v>0.51170000000000004</v>
      </c>
      <c r="I10" s="9"/>
      <c r="J10" s="9">
        <f t="shared" si="4"/>
        <v>0.67169999999999996</v>
      </c>
      <c r="K10" s="72">
        <v>0.16</v>
      </c>
      <c r="L10" s="73">
        <v>0.6</v>
      </c>
      <c r="M10" s="74"/>
      <c r="N10" s="10">
        <v>14.23</v>
      </c>
      <c r="O10" s="80"/>
      <c r="P10" s="6"/>
      <c r="Q10" s="10"/>
      <c r="R10" s="10"/>
      <c r="S10" s="10"/>
      <c r="T10" s="23"/>
      <c r="U10" s="77"/>
      <c r="V10" s="78"/>
      <c r="W10" s="123"/>
    </row>
    <row r="11" spans="1:23" x14ac:dyDescent="0.25">
      <c r="A11" s="79" t="s">
        <v>31</v>
      </c>
      <c r="B11" s="68">
        <v>0.17</v>
      </c>
      <c r="C11" s="69"/>
      <c r="D11" s="6"/>
      <c r="E11" s="10"/>
      <c r="F11" s="70"/>
      <c r="G11" s="71"/>
      <c r="H11" s="54">
        <f t="shared" si="3"/>
        <v>0.16339999999999999</v>
      </c>
      <c r="I11" s="9"/>
      <c r="J11" s="9">
        <f t="shared" si="4"/>
        <v>0.16339999999999999</v>
      </c>
      <c r="K11" s="72"/>
      <c r="L11" s="73"/>
      <c r="M11" s="74">
        <v>0.66</v>
      </c>
      <c r="N11" s="10"/>
      <c r="O11" s="80"/>
      <c r="P11" s="6"/>
      <c r="Q11" s="10"/>
      <c r="R11" s="10"/>
      <c r="S11" s="10"/>
      <c r="T11" s="23"/>
      <c r="U11" s="81"/>
      <c r="V11" s="82"/>
      <c r="W11" s="29"/>
    </row>
    <row r="12" spans="1:23" x14ac:dyDescent="0.25">
      <c r="A12" s="79" t="s">
        <v>32</v>
      </c>
      <c r="B12" s="68">
        <v>2.85</v>
      </c>
      <c r="C12" s="69"/>
      <c r="D12" s="6">
        <v>1</v>
      </c>
      <c r="E12" s="10"/>
      <c r="F12" s="70"/>
      <c r="G12" s="71"/>
      <c r="H12" s="54">
        <f t="shared" si="3"/>
        <v>2.8370000000000002</v>
      </c>
      <c r="I12" s="9"/>
      <c r="J12" s="9">
        <f t="shared" si="4"/>
        <v>2.8370000000000002</v>
      </c>
      <c r="K12" s="72"/>
      <c r="L12" s="73"/>
      <c r="M12" s="74">
        <v>1.3</v>
      </c>
      <c r="N12" s="10"/>
      <c r="O12" s="75"/>
      <c r="P12" s="6"/>
      <c r="Q12" s="10"/>
      <c r="R12" s="10"/>
      <c r="S12" s="10"/>
      <c r="T12" s="23"/>
      <c r="U12" s="81"/>
      <c r="V12" s="82"/>
      <c r="W12" s="29"/>
    </row>
    <row r="13" spans="1:23" x14ac:dyDescent="0.25">
      <c r="A13" s="79" t="s">
        <v>33</v>
      </c>
      <c r="B13" s="68">
        <v>9.2805999999999997</v>
      </c>
      <c r="C13" s="69"/>
      <c r="D13" s="6">
        <v>30</v>
      </c>
      <c r="E13" s="10"/>
      <c r="F13" s="70"/>
      <c r="G13" s="71"/>
      <c r="H13" s="54">
        <f t="shared" si="3"/>
        <v>8.1732999999999993</v>
      </c>
      <c r="I13" s="9"/>
      <c r="J13" s="9">
        <f t="shared" si="4"/>
        <v>8.2733000000000008</v>
      </c>
      <c r="K13" s="72">
        <v>0.1</v>
      </c>
      <c r="L13" s="83"/>
      <c r="M13" s="10"/>
      <c r="N13" s="10">
        <v>98.11</v>
      </c>
      <c r="O13" s="75">
        <v>2.62</v>
      </c>
      <c r="P13" s="6">
        <v>120</v>
      </c>
      <c r="Q13" s="10">
        <v>0.61</v>
      </c>
      <c r="R13" s="10"/>
      <c r="S13" s="10"/>
      <c r="T13" s="23"/>
      <c r="U13" s="81"/>
      <c r="V13" s="82">
        <v>45</v>
      </c>
      <c r="W13" s="29">
        <v>14</v>
      </c>
    </row>
    <row r="14" spans="1:23" x14ac:dyDescent="0.25">
      <c r="A14" s="79" t="s">
        <v>34</v>
      </c>
      <c r="B14" s="68">
        <v>0.55000000000000004</v>
      </c>
      <c r="C14" s="69"/>
      <c r="D14" s="6"/>
      <c r="E14" s="10"/>
      <c r="F14" s="70"/>
      <c r="G14" s="71"/>
      <c r="H14" s="54">
        <f t="shared" si="3"/>
        <v>0.53159999999999996</v>
      </c>
      <c r="I14" s="9"/>
      <c r="J14" s="9">
        <f t="shared" si="4"/>
        <v>0.53159999999999996</v>
      </c>
      <c r="K14" s="72"/>
      <c r="L14" s="84">
        <v>0.78</v>
      </c>
      <c r="M14" s="10">
        <v>0.3</v>
      </c>
      <c r="N14" s="10"/>
      <c r="O14" s="75"/>
      <c r="P14" s="6"/>
      <c r="Q14" s="10"/>
      <c r="R14" s="10"/>
      <c r="S14" s="10"/>
      <c r="T14" s="23"/>
      <c r="U14" s="81">
        <v>0.76</v>
      </c>
      <c r="V14" s="82"/>
      <c r="W14" s="29"/>
    </row>
    <row r="15" spans="1:23" x14ac:dyDescent="0.25">
      <c r="A15" s="79" t="s">
        <v>35</v>
      </c>
      <c r="B15" s="68">
        <v>8</v>
      </c>
      <c r="C15" s="69"/>
      <c r="D15" s="6"/>
      <c r="E15" s="10"/>
      <c r="F15" s="70"/>
      <c r="G15" s="71"/>
      <c r="H15" s="54">
        <f t="shared" si="3"/>
        <v>6.9890999999999996</v>
      </c>
      <c r="I15" s="9"/>
      <c r="J15" s="9">
        <f t="shared" si="4"/>
        <v>7.3391000000000002</v>
      </c>
      <c r="K15" s="72">
        <v>0.35</v>
      </c>
      <c r="L15" s="73">
        <v>4.21</v>
      </c>
      <c r="M15" s="10"/>
      <c r="N15" s="10">
        <v>61.88</v>
      </c>
      <c r="O15" s="80"/>
      <c r="P15" s="6">
        <v>700</v>
      </c>
      <c r="Q15" s="10"/>
      <c r="R15" s="10"/>
      <c r="S15" s="10"/>
      <c r="T15" s="23"/>
      <c r="U15" s="81"/>
      <c r="V15" s="82"/>
      <c r="W15" s="29"/>
    </row>
    <row r="16" spans="1:23" x14ac:dyDescent="0.25">
      <c r="A16" s="79" t="s">
        <v>36</v>
      </c>
      <c r="B16" s="68">
        <v>11.28</v>
      </c>
      <c r="C16" s="69"/>
      <c r="D16" s="6">
        <v>15</v>
      </c>
      <c r="E16" s="10"/>
      <c r="F16" s="70">
        <v>0.2</v>
      </c>
      <c r="G16" s="71"/>
      <c r="H16" s="54">
        <f t="shared" si="3"/>
        <v>11.1531</v>
      </c>
      <c r="I16" s="9"/>
      <c r="J16" s="9">
        <f t="shared" si="4"/>
        <v>11.1531</v>
      </c>
      <c r="K16" s="72"/>
      <c r="L16" s="73">
        <v>10.5</v>
      </c>
      <c r="M16" s="80"/>
      <c r="N16" s="10">
        <v>1.39</v>
      </c>
      <c r="O16" s="80"/>
      <c r="P16" s="6"/>
      <c r="Q16" s="10"/>
      <c r="R16" s="10"/>
      <c r="S16" s="10"/>
      <c r="T16" s="23"/>
      <c r="U16" s="77">
        <v>0.8</v>
      </c>
      <c r="V16" s="78"/>
      <c r="W16" s="123">
        <v>6</v>
      </c>
    </row>
    <row r="17" spans="1:23" x14ac:dyDescent="0.25">
      <c r="A17" s="79" t="s">
        <v>37</v>
      </c>
      <c r="B17" s="68">
        <v>0.73</v>
      </c>
      <c r="C17" s="69"/>
      <c r="D17" s="6"/>
      <c r="E17" s="10"/>
      <c r="F17" s="70"/>
      <c r="G17" s="71"/>
      <c r="H17" s="54">
        <f t="shared" si="3"/>
        <v>0.73</v>
      </c>
      <c r="I17" s="9"/>
      <c r="J17" s="9">
        <f t="shared" si="4"/>
        <v>0.73</v>
      </c>
      <c r="K17" s="72"/>
      <c r="L17" s="85"/>
      <c r="M17" s="10"/>
      <c r="N17" s="10"/>
      <c r="O17" s="80"/>
      <c r="P17" s="10"/>
      <c r="Q17" s="10"/>
      <c r="R17" s="10"/>
      <c r="S17" s="10"/>
      <c r="T17" s="23"/>
      <c r="U17" s="77"/>
      <c r="V17" s="78"/>
      <c r="W17" s="123"/>
    </row>
    <row r="18" spans="1:23" x14ac:dyDescent="0.25">
      <c r="A18" s="79" t="s">
        <v>38</v>
      </c>
      <c r="B18" s="68">
        <v>3.77</v>
      </c>
      <c r="C18" s="69"/>
      <c r="D18" s="6"/>
      <c r="E18" s="10"/>
      <c r="F18" s="70"/>
      <c r="G18" s="71"/>
      <c r="H18" s="54">
        <f t="shared" si="3"/>
        <v>3.5960000000000001</v>
      </c>
      <c r="I18" s="9"/>
      <c r="J18" s="9">
        <f t="shared" si="4"/>
        <v>3.5960000000000001</v>
      </c>
      <c r="K18" s="72"/>
      <c r="L18" s="85"/>
      <c r="M18" s="10">
        <v>17.399999999999999</v>
      </c>
      <c r="N18" s="10"/>
      <c r="O18" s="80"/>
      <c r="P18" s="10"/>
      <c r="Q18" s="10">
        <v>3.41</v>
      </c>
      <c r="R18" s="10"/>
      <c r="S18" s="10"/>
      <c r="T18" s="23"/>
      <c r="U18" s="77"/>
      <c r="V18" s="78">
        <v>5</v>
      </c>
      <c r="W18" s="123"/>
    </row>
    <row r="19" spans="1:23" x14ac:dyDescent="0.25">
      <c r="A19" s="79" t="s">
        <v>39</v>
      </c>
      <c r="B19" s="11">
        <v>0.35</v>
      </c>
      <c r="C19" s="86"/>
      <c r="D19" s="6"/>
      <c r="E19" s="10"/>
      <c r="F19" s="70"/>
      <c r="G19" s="71"/>
      <c r="H19" s="54">
        <f t="shared" si="3"/>
        <v>0.28249999999999997</v>
      </c>
      <c r="I19" s="9"/>
      <c r="J19" s="9">
        <f t="shared" si="4"/>
        <v>0.28249999999999997</v>
      </c>
      <c r="K19" s="72"/>
      <c r="L19" s="73">
        <v>1.2</v>
      </c>
      <c r="M19" s="10">
        <v>4.24</v>
      </c>
      <c r="N19" s="10">
        <v>1.31</v>
      </c>
      <c r="O19" s="80"/>
      <c r="P19" s="10"/>
      <c r="Q19" s="10"/>
      <c r="R19" s="10"/>
      <c r="S19" s="10"/>
      <c r="T19" s="23"/>
      <c r="U19" s="77"/>
      <c r="V19" s="78"/>
      <c r="W19" s="123"/>
    </row>
    <row r="20" spans="1:23" x14ac:dyDescent="0.25">
      <c r="A20" s="79" t="s">
        <v>40</v>
      </c>
      <c r="B20" s="68">
        <v>0.2</v>
      </c>
      <c r="C20" s="69"/>
      <c r="D20" s="6"/>
      <c r="E20" s="10"/>
      <c r="F20" s="70"/>
      <c r="G20" s="71"/>
      <c r="H20" s="54">
        <f t="shared" si="3"/>
        <v>0.2</v>
      </c>
      <c r="I20" s="9"/>
      <c r="J20" s="9">
        <f t="shared" si="4"/>
        <v>0.2</v>
      </c>
      <c r="K20" s="72"/>
      <c r="L20" s="73"/>
      <c r="M20" s="10"/>
      <c r="N20" s="10"/>
      <c r="O20" s="80"/>
      <c r="P20" s="10"/>
      <c r="Q20" s="10"/>
      <c r="R20" s="10"/>
      <c r="S20" s="10"/>
      <c r="T20" s="23"/>
      <c r="U20" s="77"/>
      <c r="V20" s="78"/>
      <c r="W20" s="123"/>
    </row>
    <row r="21" spans="1:23" x14ac:dyDescent="0.25">
      <c r="A21" s="79" t="s">
        <v>41</v>
      </c>
      <c r="B21" s="68">
        <v>0.37</v>
      </c>
      <c r="C21" s="69"/>
      <c r="D21" s="6"/>
      <c r="E21" s="10"/>
      <c r="F21" s="70"/>
      <c r="G21" s="71"/>
      <c r="H21" s="54">
        <f t="shared" si="3"/>
        <v>0.37</v>
      </c>
      <c r="I21" s="9"/>
      <c r="J21" s="9">
        <f t="shared" si="4"/>
        <v>0.37</v>
      </c>
      <c r="K21" s="72"/>
      <c r="L21" s="73"/>
      <c r="M21" s="10"/>
      <c r="N21" s="10"/>
      <c r="O21" s="80"/>
      <c r="P21" s="10"/>
      <c r="Q21" s="10"/>
      <c r="R21" s="10"/>
      <c r="S21" s="10"/>
      <c r="T21" s="23"/>
      <c r="U21" s="77"/>
      <c r="V21" s="78"/>
      <c r="W21" s="123"/>
    </row>
    <row r="22" spans="1:23" x14ac:dyDescent="0.25">
      <c r="A22" s="79" t="s">
        <v>42</v>
      </c>
      <c r="B22" s="68">
        <v>0.62</v>
      </c>
      <c r="C22" s="69"/>
      <c r="D22" s="6">
        <v>7</v>
      </c>
      <c r="E22" s="10"/>
      <c r="F22" s="70"/>
      <c r="G22" s="71"/>
      <c r="H22" s="54">
        <f t="shared" si="3"/>
        <v>0.61699999999999999</v>
      </c>
      <c r="I22" s="9"/>
      <c r="J22" s="9">
        <f t="shared" si="4"/>
        <v>0.61699999999999999</v>
      </c>
      <c r="K22" s="72"/>
      <c r="L22" s="73"/>
      <c r="M22" s="10"/>
      <c r="N22" s="10">
        <v>0.3</v>
      </c>
      <c r="O22" s="80"/>
      <c r="P22" s="10"/>
      <c r="Q22" s="10"/>
      <c r="R22" s="10"/>
      <c r="S22" s="10"/>
      <c r="T22" s="23"/>
      <c r="U22" s="77"/>
      <c r="V22" s="78"/>
      <c r="W22" s="123">
        <v>3</v>
      </c>
    </row>
    <row r="23" spans="1:23" x14ac:dyDescent="0.25">
      <c r="A23" s="79" t="s">
        <v>43</v>
      </c>
      <c r="B23" s="68">
        <v>1.0900000000000001</v>
      </c>
      <c r="C23" s="69"/>
      <c r="D23" s="6"/>
      <c r="E23" s="10"/>
      <c r="F23" s="70"/>
      <c r="G23" s="71"/>
      <c r="H23" s="54">
        <f t="shared" si="3"/>
        <v>1.0720000000000001</v>
      </c>
      <c r="I23" s="9"/>
      <c r="J23" s="9">
        <f t="shared" si="4"/>
        <v>1.0720000000000001</v>
      </c>
      <c r="K23" s="72"/>
      <c r="L23" s="73"/>
      <c r="M23" s="10"/>
      <c r="N23" s="10">
        <v>1.8</v>
      </c>
      <c r="O23" s="80"/>
      <c r="P23" s="10"/>
      <c r="Q23" s="10"/>
      <c r="R23" s="10"/>
      <c r="S23" s="10"/>
      <c r="T23" s="23"/>
      <c r="U23" s="77"/>
      <c r="V23" s="78"/>
      <c r="W23" s="123"/>
    </row>
    <row r="24" spans="1:23" x14ac:dyDescent="0.25">
      <c r="A24" s="79" t="s">
        <v>44</v>
      </c>
      <c r="B24" s="68">
        <v>1.64</v>
      </c>
      <c r="C24" s="69"/>
      <c r="D24" s="6"/>
      <c r="E24" s="10"/>
      <c r="F24" s="70"/>
      <c r="G24" s="71"/>
      <c r="H24" s="54">
        <f t="shared" si="3"/>
        <v>1.6363000000000001</v>
      </c>
      <c r="I24" s="9"/>
      <c r="J24" s="9">
        <f t="shared" si="4"/>
        <v>1.6363000000000001</v>
      </c>
      <c r="K24" s="72"/>
      <c r="L24" s="73">
        <v>0.37</v>
      </c>
      <c r="M24" s="10"/>
      <c r="N24" s="10"/>
      <c r="O24" s="80"/>
      <c r="P24" s="10"/>
      <c r="Q24" s="10"/>
      <c r="R24" s="10"/>
      <c r="S24" s="10"/>
      <c r="T24" s="23"/>
      <c r="U24" s="77"/>
      <c r="V24" s="78"/>
      <c r="W24" s="123">
        <v>10</v>
      </c>
    </row>
    <row r="25" spans="1:23" x14ac:dyDescent="0.25">
      <c r="A25" s="79" t="s">
        <v>45</v>
      </c>
      <c r="B25" s="68">
        <v>1.37</v>
      </c>
      <c r="C25" s="69"/>
      <c r="D25" s="6"/>
      <c r="E25" s="10"/>
      <c r="F25" s="70"/>
      <c r="G25" s="71"/>
      <c r="H25" s="54">
        <f t="shared" si="3"/>
        <v>1.2884</v>
      </c>
      <c r="I25" s="9"/>
      <c r="J25" s="9">
        <f t="shared" si="4"/>
        <v>1.2884</v>
      </c>
      <c r="K25" s="72"/>
      <c r="L25" s="73">
        <v>0.15</v>
      </c>
      <c r="M25" s="10"/>
      <c r="N25" s="10">
        <v>6.57</v>
      </c>
      <c r="O25" s="80"/>
      <c r="P25" s="10"/>
      <c r="Q25" s="10"/>
      <c r="R25" s="10"/>
      <c r="S25" s="10"/>
      <c r="T25" s="23"/>
      <c r="U25" s="77">
        <v>1.44</v>
      </c>
      <c r="V25" s="78"/>
      <c r="W25" s="123">
        <v>7</v>
      </c>
    </row>
    <row r="26" spans="1:23" x14ac:dyDescent="0.25">
      <c r="A26" s="79" t="s">
        <v>46</v>
      </c>
      <c r="B26" s="68">
        <v>0.32</v>
      </c>
      <c r="C26" s="69"/>
      <c r="D26" s="6">
        <v>20</v>
      </c>
      <c r="E26" s="10"/>
      <c r="F26" s="70"/>
      <c r="G26" s="71"/>
      <c r="H26" s="54">
        <f t="shared" si="3"/>
        <v>0.21709999999999999</v>
      </c>
      <c r="I26" s="9"/>
      <c r="J26" s="9">
        <f t="shared" si="4"/>
        <v>0.21709999999999999</v>
      </c>
      <c r="K26" s="72"/>
      <c r="L26" s="73">
        <v>3.4</v>
      </c>
      <c r="M26" s="10"/>
      <c r="N26" s="10">
        <v>0.65</v>
      </c>
      <c r="O26" s="75">
        <v>6.24</v>
      </c>
      <c r="P26" s="10"/>
      <c r="Q26" s="10"/>
      <c r="R26" s="10"/>
      <c r="S26" s="10"/>
      <c r="T26" s="23"/>
      <c r="U26" s="77"/>
      <c r="V26" s="78"/>
      <c r="W26" s="123"/>
    </row>
    <row r="27" spans="1:23" x14ac:dyDescent="0.25">
      <c r="A27" s="79" t="s">
        <v>47</v>
      </c>
      <c r="B27" s="68">
        <v>6.3</v>
      </c>
      <c r="C27" s="69"/>
      <c r="D27" s="6"/>
      <c r="E27" s="10"/>
      <c r="F27" s="70"/>
      <c r="G27" s="72"/>
      <c r="H27" s="54">
        <f t="shared" si="3"/>
        <v>6.3</v>
      </c>
      <c r="I27" s="9"/>
      <c r="J27" s="9">
        <f t="shared" si="4"/>
        <v>6.3</v>
      </c>
      <c r="K27" s="72"/>
      <c r="L27" s="73"/>
      <c r="M27" s="80"/>
      <c r="N27" s="10"/>
      <c r="O27" s="80"/>
      <c r="P27" s="10"/>
      <c r="Q27" s="10"/>
      <c r="R27" s="10"/>
      <c r="S27" s="10"/>
      <c r="T27" s="23"/>
      <c r="U27" s="77"/>
      <c r="V27" s="78"/>
      <c r="W27" s="123"/>
    </row>
    <row r="28" spans="1:23" x14ac:dyDescent="0.25">
      <c r="A28" s="67" t="s">
        <v>48</v>
      </c>
      <c r="B28" s="11">
        <v>2</v>
      </c>
      <c r="C28" s="86"/>
      <c r="D28" s="6"/>
      <c r="E28" s="10"/>
      <c r="F28" s="70"/>
      <c r="G28" s="71"/>
      <c r="H28" s="54">
        <f t="shared" si="3"/>
        <v>1.728</v>
      </c>
      <c r="I28" s="9"/>
      <c r="J28" s="9">
        <f t="shared" si="4"/>
        <v>1.788</v>
      </c>
      <c r="K28" s="72">
        <v>0.06</v>
      </c>
      <c r="L28" s="87">
        <v>1.29</v>
      </c>
      <c r="M28" s="7">
        <v>15.08</v>
      </c>
      <c r="N28" s="7">
        <v>3.21</v>
      </c>
      <c r="O28" s="80"/>
      <c r="P28" s="10"/>
      <c r="Q28" s="10">
        <v>8.6199999999999992</v>
      </c>
      <c r="R28" s="10"/>
      <c r="S28" s="10"/>
      <c r="T28" s="23"/>
      <c r="U28" s="77">
        <v>1.62</v>
      </c>
      <c r="V28" s="78">
        <v>2</v>
      </c>
      <c r="W28" s="123"/>
    </row>
    <row r="29" spans="1:23" x14ac:dyDescent="0.25">
      <c r="A29" s="79" t="s">
        <v>49</v>
      </c>
      <c r="B29" s="88">
        <v>1.36</v>
      </c>
      <c r="C29" s="10"/>
      <c r="D29" s="6"/>
      <c r="E29" s="10"/>
      <c r="F29" s="70"/>
      <c r="G29" s="71"/>
      <c r="H29" s="54">
        <f t="shared" si="3"/>
        <v>1.323</v>
      </c>
      <c r="I29" s="9"/>
      <c r="J29" s="9">
        <f t="shared" si="4"/>
        <v>1.323</v>
      </c>
      <c r="K29" s="72"/>
      <c r="L29" s="89">
        <v>0.9</v>
      </c>
      <c r="M29" s="75"/>
      <c r="N29" s="10">
        <v>2.4500000000000002</v>
      </c>
      <c r="O29" s="75">
        <v>0.35</v>
      </c>
      <c r="P29" s="10"/>
      <c r="Q29" s="10"/>
      <c r="R29" s="10"/>
      <c r="S29" s="10"/>
      <c r="T29" s="23"/>
      <c r="U29" s="77"/>
      <c r="V29" s="78"/>
      <c r="W29" s="123"/>
    </row>
    <row r="30" spans="1:23" x14ac:dyDescent="0.25">
      <c r="A30" s="79" t="s">
        <v>50</v>
      </c>
      <c r="B30" s="68">
        <v>0.13</v>
      </c>
      <c r="C30" s="69"/>
      <c r="D30" s="6"/>
      <c r="E30" s="10"/>
      <c r="F30" s="70"/>
      <c r="G30" s="71"/>
      <c r="H30" s="54">
        <f t="shared" si="3"/>
        <v>0.13</v>
      </c>
      <c r="I30" s="9"/>
      <c r="J30" s="9">
        <f t="shared" si="4"/>
        <v>0.13</v>
      </c>
      <c r="K30" s="72"/>
      <c r="L30" s="84"/>
      <c r="M30" s="75"/>
      <c r="N30" s="10"/>
      <c r="O30" s="75"/>
      <c r="P30" s="10"/>
      <c r="Q30" s="10"/>
      <c r="R30" s="10"/>
      <c r="S30" s="10"/>
      <c r="T30" s="23"/>
      <c r="U30" s="77"/>
      <c r="V30" s="78"/>
      <c r="W30" s="123"/>
    </row>
    <row r="31" spans="1:23" x14ac:dyDescent="0.25">
      <c r="A31" s="79" t="s">
        <v>51</v>
      </c>
      <c r="B31" s="68">
        <v>0.86</v>
      </c>
      <c r="C31" s="69"/>
      <c r="D31" s="6"/>
      <c r="E31" s="10"/>
      <c r="F31" s="70"/>
      <c r="G31" s="71"/>
      <c r="H31" s="54">
        <f t="shared" si="3"/>
        <v>0.81359999999999999</v>
      </c>
      <c r="I31" s="9"/>
      <c r="J31" s="9">
        <f t="shared" si="4"/>
        <v>0.81359999999999999</v>
      </c>
      <c r="K31" s="72"/>
      <c r="L31" s="83">
        <v>4.6399999999999997</v>
      </c>
      <c r="M31" s="90"/>
      <c r="N31" s="10"/>
      <c r="O31" s="90"/>
      <c r="P31" s="10"/>
      <c r="Q31" s="10">
        <v>1</v>
      </c>
      <c r="R31" s="10"/>
      <c r="S31" s="10"/>
      <c r="T31" s="23"/>
      <c r="U31" s="77"/>
      <c r="V31" s="78"/>
      <c r="W31" s="123"/>
    </row>
    <row r="32" spans="1:23" x14ac:dyDescent="0.25">
      <c r="A32" s="8" t="s">
        <v>52</v>
      </c>
      <c r="B32" s="68">
        <v>0.76119999999999999</v>
      </c>
      <c r="C32" s="69"/>
      <c r="D32" s="6"/>
      <c r="E32" s="10"/>
      <c r="F32" s="70"/>
      <c r="G32" s="71"/>
      <c r="H32" s="54">
        <f t="shared" si="3"/>
        <v>0.76119999999999999</v>
      </c>
      <c r="I32" s="9"/>
      <c r="J32" s="9">
        <f t="shared" si="4"/>
        <v>0.76119999999999999</v>
      </c>
      <c r="K32" s="72"/>
      <c r="L32" s="83"/>
      <c r="M32" s="90"/>
      <c r="N32" s="10"/>
      <c r="O32" s="90"/>
      <c r="P32" s="10"/>
      <c r="Q32" s="10"/>
      <c r="R32" s="10"/>
      <c r="S32" s="10"/>
      <c r="T32" s="23"/>
      <c r="U32" s="77"/>
      <c r="V32" s="78"/>
      <c r="W32" s="123"/>
    </row>
    <row r="33" spans="1:23" x14ac:dyDescent="0.25">
      <c r="A33" s="79" t="s">
        <v>53</v>
      </c>
      <c r="B33" s="68">
        <v>1.88</v>
      </c>
      <c r="C33" s="69"/>
      <c r="D33" s="6"/>
      <c r="E33" s="10"/>
      <c r="F33" s="70"/>
      <c r="G33" s="71"/>
      <c r="H33" s="54">
        <f t="shared" si="3"/>
        <v>1.8695999999999999</v>
      </c>
      <c r="I33" s="9"/>
      <c r="J33" s="9">
        <f t="shared" si="4"/>
        <v>1.8695999999999999</v>
      </c>
      <c r="K33" s="72"/>
      <c r="L33" s="91">
        <v>0.47</v>
      </c>
      <c r="M33" s="80"/>
      <c r="N33" s="10"/>
      <c r="O33" s="80"/>
      <c r="P33" s="10"/>
      <c r="Q33" s="10"/>
      <c r="R33" s="10"/>
      <c r="S33" s="10"/>
      <c r="T33" s="23"/>
      <c r="U33" s="77">
        <v>0.56999999999999995</v>
      </c>
      <c r="V33" s="78"/>
      <c r="W33" s="123">
        <v>10</v>
      </c>
    </row>
    <row r="34" spans="1:23" ht="25.5" x14ac:dyDescent="0.25">
      <c r="A34" s="92" t="s">
        <v>54</v>
      </c>
      <c r="B34" s="68">
        <v>18.291899999999998</v>
      </c>
      <c r="C34" s="69"/>
      <c r="D34" s="6"/>
      <c r="E34" s="10"/>
      <c r="F34" s="70"/>
      <c r="G34" s="72">
        <v>10.95</v>
      </c>
      <c r="H34" s="54">
        <f t="shared" si="3"/>
        <v>9.7163000000000004</v>
      </c>
      <c r="I34" s="9"/>
      <c r="J34" s="9">
        <f t="shared" si="4"/>
        <v>16.936299999999999</v>
      </c>
      <c r="K34" s="72">
        <v>7.22</v>
      </c>
      <c r="L34" s="84"/>
      <c r="M34" s="93"/>
      <c r="N34" s="10">
        <v>110.52</v>
      </c>
      <c r="O34" s="93">
        <v>25.04</v>
      </c>
      <c r="P34" s="93"/>
      <c r="Q34" s="10"/>
      <c r="R34" s="10"/>
      <c r="S34" s="10"/>
      <c r="T34" s="23"/>
      <c r="U34" s="77"/>
      <c r="V34" s="78"/>
      <c r="W34" s="123"/>
    </row>
    <row r="35" spans="1:23" x14ac:dyDescent="0.25">
      <c r="A35" s="79" t="s">
        <v>55</v>
      </c>
      <c r="B35" s="68">
        <v>0.5</v>
      </c>
      <c r="C35" s="69"/>
      <c r="D35" s="6"/>
      <c r="E35" s="10"/>
      <c r="F35" s="70"/>
      <c r="G35" s="71"/>
      <c r="H35" s="54">
        <f t="shared" si="3"/>
        <v>0.5</v>
      </c>
      <c r="I35" s="9"/>
      <c r="J35" s="9">
        <f t="shared" si="4"/>
        <v>0.5</v>
      </c>
      <c r="K35" s="72"/>
      <c r="L35" s="85"/>
      <c r="M35" s="93"/>
      <c r="N35" s="93"/>
      <c r="O35" s="93"/>
      <c r="P35" s="93"/>
      <c r="Q35" s="10"/>
      <c r="R35" s="10"/>
      <c r="S35" s="10"/>
      <c r="T35" s="23"/>
      <c r="U35" s="77"/>
      <c r="V35" s="78"/>
      <c r="W35" s="123"/>
    </row>
    <row r="36" spans="1:23" x14ac:dyDescent="0.25">
      <c r="A36" s="79" t="s">
        <v>56</v>
      </c>
      <c r="B36" s="68">
        <v>4.5</v>
      </c>
      <c r="C36" s="69"/>
      <c r="D36" s="6"/>
      <c r="E36" s="10"/>
      <c r="F36" s="70"/>
      <c r="G36" s="71"/>
      <c r="H36" s="54">
        <f t="shared" si="3"/>
        <v>4.4778000000000002</v>
      </c>
      <c r="I36" s="9"/>
      <c r="J36" s="9">
        <f t="shared" si="4"/>
        <v>4.4778000000000002</v>
      </c>
      <c r="K36" s="72"/>
      <c r="L36" s="83">
        <v>0.32</v>
      </c>
      <c r="M36" s="93">
        <v>0.1</v>
      </c>
      <c r="N36" s="93">
        <v>1.8</v>
      </c>
      <c r="O36" s="93"/>
      <c r="P36" s="93"/>
      <c r="Q36" s="10"/>
      <c r="R36" s="10"/>
      <c r="S36" s="10"/>
      <c r="T36" s="23"/>
      <c r="U36" s="77"/>
      <c r="V36" s="78"/>
      <c r="W36" s="123">
        <v>1</v>
      </c>
    </row>
    <row r="37" spans="1:23" x14ac:dyDescent="0.25">
      <c r="A37" s="79" t="s">
        <v>56</v>
      </c>
      <c r="B37" s="68">
        <v>1</v>
      </c>
      <c r="C37" s="69"/>
      <c r="D37" s="6"/>
      <c r="E37" s="10"/>
      <c r="F37" s="70"/>
      <c r="G37" s="71"/>
      <c r="H37" s="54">
        <f t="shared" si="3"/>
        <v>1</v>
      </c>
      <c r="I37" s="9"/>
      <c r="J37" s="9">
        <f t="shared" si="4"/>
        <v>1</v>
      </c>
      <c r="K37" s="72"/>
      <c r="L37" s="84"/>
      <c r="M37" s="94"/>
      <c r="N37" s="10"/>
      <c r="O37" s="94"/>
      <c r="P37" s="10"/>
      <c r="Q37" s="10"/>
      <c r="R37" s="10"/>
      <c r="S37" s="10"/>
      <c r="T37" s="23"/>
      <c r="U37" s="77"/>
      <c r="V37" s="78"/>
      <c r="W37" s="123"/>
    </row>
    <row r="38" spans="1:23" x14ac:dyDescent="0.25">
      <c r="A38" s="79" t="s">
        <v>57</v>
      </c>
      <c r="B38" s="68">
        <v>5.5</v>
      </c>
      <c r="C38" s="69"/>
      <c r="D38" s="6"/>
      <c r="E38" s="10"/>
      <c r="F38" s="70"/>
      <c r="G38" s="71"/>
      <c r="H38" s="54">
        <f t="shared" si="3"/>
        <v>4.7699999999999996</v>
      </c>
      <c r="I38" s="9"/>
      <c r="J38" s="9">
        <f t="shared" si="4"/>
        <v>5.5</v>
      </c>
      <c r="K38" s="72">
        <v>0.73</v>
      </c>
      <c r="L38" s="84"/>
      <c r="M38" s="94"/>
      <c r="N38" s="10"/>
      <c r="O38" s="94"/>
      <c r="P38" s="10"/>
      <c r="Q38" s="10"/>
      <c r="R38" s="10"/>
      <c r="S38" s="10"/>
      <c r="T38" s="23"/>
      <c r="U38" s="77"/>
      <c r="V38" s="78"/>
      <c r="W38" s="123"/>
    </row>
    <row r="39" spans="1:23" x14ac:dyDescent="0.25">
      <c r="A39" s="79" t="s">
        <v>58</v>
      </c>
      <c r="B39" s="68">
        <v>15</v>
      </c>
      <c r="C39" s="69"/>
      <c r="D39" s="6"/>
      <c r="E39" s="10"/>
      <c r="F39" s="70"/>
      <c r="G39" s="72">
        <v>12.56</v>
      </c>
      <c r="H39" s="54">
        <f t="shared" si="3"/>
        <v>12.224600000000001</v>
      </c>
      <c r="I39" s="9"/>
      <c r="J39" s="9">
        <f t="shared" si="4"/>
        <v>14.644600000000001</v>
      </c>
      <c r="K39" s="72">
        <v>2.42</v>
      </c>
      <c r="L39" s="85"/>
      <c r="M39" s="10">
        <v>26</v>
      </c>
      <c r="N39" s="10">
        <v>7.3</v>
      </c>
      <c r="O39" s="74">
        <v>2.2400000000000002</v>
      </c>
      <c r="P39" s="10"/>
      <c r="Q39" s="10"/>
      <c r="R39" s="10"/>
      <c r="S39" s="10"/>
      <c r="T39" s="23"/>
      <c r="U39" s="77"/>
      <c r="V39" s="78"/>
      <c r="W39" s="123"/>
    </row>
    <row r="40" spans="1:23" x14ac:dyDescent="0.25">
      <c r="A40" s="79" t="s">
        <v>59</v>
      </c>
      <c r="B40" s="68">
        <v>1.32</v>
      </c>
      <c r="C40" s="69"/>
      <c r="D40" s="6"/>
      <c r="E40" s="10"/>
      <c r="F40" s="70"/>
      <c r="G40" s="71"/>
      <c r="H40" s="54">
        <f t="shared" si="3"/>
        <v>1.32</v>
      </c>
      <c r="I40" s="9"/>
      <c r="J40" s="9">
        <f t="shared" si="4"/>
        <v>1.32</v>
      </c>
      <c r="K40" s="72"/>
      <c r="L40" s="85"/>
      <c r="M40" s="94"/>
      <c r="N40" s="10"/>
      <c r="O40" s="94"/>
      <c r="P40" s="10"/>
      <c r="Q40" s="10"/>
      <c r="R40" s="10"/>
      <c r="S40" s="10"/>
      <c r="T40" s="23"/>
      <c r="U40" s="77"/>
      <c r="V40" s="78"/>
      <c r="W40" s="123"/>
    </row>
    <row r="41" spans="1:23" x14ac:dyDescent="0.25">
      <c r="A41" s="79" t="s">
        <v>60</v>
      </c>
      <c r="B41" s="68">
        <v>1.84</v>
      </c>
      <c r="C41" s="69"/>
      <c r="D41" s="6">
        <v>5</v>
      </c>
      <c r="E41" s="10"/>
      <c r="F41" s="70"/>
      <c r="G41" s="71"/>
      <c r="H41" s="54">
        <f t="shared" si="3"/>
        <v>1.6025</v>
      </c>
      <c r="I41" s="9"/>
      <c r="J41" s="9">
        <f t="shared" si="4"/>
        <v>1.6025</v>
      </c>
      <c r="K41" s="72"/>
      <c r="L41" s="85"/>
      <c r="M41" s="80"/>
      <c r="N41" s="10">
        <v>23.75</v>
      </c>
      <c r="O41" s="80"/>
      <c r="P41" s="95"/>
      <c r="Q41" s="10"/>
      <c r="R41" s="10"/>
      <c r="S41" s="10"/>
      <c r="T41" s="23"/>
      <c r="U41" s="77"/>
      <c r="V41" s="78">
        <v>16</v>
      </c>
      <c r="W41" s="123"/>
    </row>
    <row r="42" spans="1:23" ht="13.5" thickBot="1" x14ac:dyDescent="0.3">
      <c r="A42" s="96" t="s">
        <v>61</v>
      </c>
      <c r="B42" s="97">
        <v>2.64</v>
      </c>
      <c r="C42" s="98"/>
      <c r="D42" s="12"/>
      <c r="E42" s="99"/>
      <c r="F42" s="100"/>
      <c r="G42" s="101"/>
      <c r="H42" s="102">
        <f t="shared" si="3"/>
        <v>2.3012000000000001</v>
      </c>
      <c r="I42" s="103"/>
      <c r="J42" s="103">
        <f t="shared" si="4"/>
        <v>2.3012000000000001</v>
      </c>
      <c r="K42" s="104"/>
      <c r="L42" s="105">
        <v>23.41</v>
      </c>
      <c r="M42" s="106"/>
      <c r="N42" s="107">
        <v>9.84</v>
      </c>
      <c r="O42" s="106"/>
      <c r="P42" s="99"/>
      <c r="Q42" s="99">
        <v>2</v>
      </c>
      <c r="R42" s="99"/>
      <c r="S42" s="99"/>
      <c r="T42" s="24"/>
      <c r="U42" s="108">
        <v>0.63</v>
      </c>
      <c r="V42" s="109"/>
      <c r="W42" s="125">
        <v>14</v>
      </c>
    </row>
    <row r="43" spans="1:23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3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3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3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3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3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20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2:20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2:20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20" x14ac:dyDescent="0.25">
      <c r="H52" s="110"/>
      <c r="I52" s="111"/>
      <c r="J52" s="112"/>
      <c r="K52" s="112"/>
      <c r="L52" s="112"/>
      <c r="M52" s="111"/>
      <c r="N52" s="111"/>
      <c r="O52" s="111"/>
      <c r="P52" s="111"/>
      <c r="Q52" s="111"/>
      <c r="R52" s="111"/>
      <c r="S52" s="111"/>
      <c r="T52" s="111"/>
    </row>
    <row r="53" spans="2:20" x14ac:dyDescent="0.25">
      <c r="H53" s="110"/>
      <c r="I53" s="111"/>
      <c r="J53" s="113"/>
      <c r="K53" s="113"/>
      <c r="L53" s="113"/>
      <c r="M53" s="111"/>
      <c r="N53" s="111"/>
      <c r="O53" s="111"/>
      <c r="P53" s="111"/>
      <c r="Q53" s="113"/>
      <c r="R53" s="113"/>
      <c r="S53" s="113"/>
      <c r="T53" s="113"/>
    </row>
    <row r="54" spans="2:20" x14ac:dyDescent="0.25">
      <c r="H54" s="110"/>
      <c r="I54" s="111"/>
      <c r="J54" s="112"/>
      <c r="K54" s="112"/>
      <c r="L54" s="112"/>
      <c r="M54" s="111"/>
      <c r="N54" s="111"/>
      <c r="O54" s="111"/>
      <c r="P54" s="111"/>
      <c r="Q54" s="113"/>
      <c r="R54" s="113"/>
      <c r="S54" s="113"/>
      <c r="T54" s="113"/>
    </row>
    <row r="55" spans="2:20" x14ac:dyDescent="0.25">
      <c r="H55" s="110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2:2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20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20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20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2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20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20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20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2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18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18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2:18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2:18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2:18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</sheetData>
  <protectedRanges>
    <protectedRange sqref="U3:U4" name="Rozstęp1_1_1"/>
  </protectedRanges>
  <customSheetViews>
    <customSheetView guid="{2B460A1A-BBF0-4786-9E04-F69A345E6DAD}" scale="85" showPageBreaks="1" fitToPage="1" printArea="1">
      <pane xSplit="1" ySplit="4" topLeftCell="B5" activePane="bottomRight" state="frozen"/>
      <selection pane="bottomRight" activeCell="G27" sqref="G27"/>
      <pageMargins left="0.27559055118110237" right="0.27559055118110237" top="0.47244094488188981" bottom="0.19685039370078741" header="0.15748031496062992" footer="0.31496062992125984"/>
      <pageSetup paperSize="9" scale="64" orientation="landscape" r:id="rId1"/>
    </customSheetView>
    <customSheetView guid="{4BB1F9C1-C935-4556-9D83-D4ACB0B9E648}" scale="85" fitToPage="1">
      <pane xSplit="1" ySplit="4" topLeftCell="B8" activePane="bottomRight" state="frozen"/>
      <selection pane="bottomRight" activeCell="Y22" sqref="Y22"/>
      <pageMargins left="0.27559055118110237" right="0.27559055118110237" top="0.47244094488188981" bottom="0.19685039370078741" header="0.15748031496062992" footer="0.31496062992125984"/>
      <pageSetup paperSize="9" scale="64" orientation="landscape" r:id="rId2"/>
    </customSheetView>
    <customSheetView guid="{F6F71843-C8E6-4AE9-8201-F30A1C036422}" scale="85" fitToPage="1">
      <pane xSplit="1" ySplit="4" topLeftCell="B17" activePane="bottomRight" state="frozen"/>
      <selection pane="bottomRight" activeCell="Y29" sqref="Y29"/>
      <pageMargins left="0.27559055118110237" right="0.27559055118110237" top="0.47244094488188981" bottom="0.19685039370078741" header="0.15748031496062992" footer="0.31496062992125984"/>
      <pageSetup paperSize="9" scale="57" orientation="landscape" r:id="rId3"/>
    </customSheetView>
    <customSheetView guid="{C1506A67-834F-4B3B-989D-140BC2886E12}" scale="85" fitToPage="1">
      <pane xSplit="1" ySplit="4" topLeftCell="B8" activePane="bottomRight" state="frozen"/>
      <selection pane="bottomRight" activeCell="Y22" sqref="Y22"/>
      <pageMargins left="0.27559055118110237" right="0.27559055118110237" top="0.47244094488188981" bottom="0.19685039370078741" header="0.15748031496062992" footer="0.31496062992125984"/>
      <pageSetup paperSize="9" scale="64" orientation="landscape" r:id="rId4"/>
    </customSheetView>
  </customSheetViews>
  <mergeCells count="1">
    <mergeCell ref="N1:W1"/>
  </mergeCells>
  <conditionalFormatting sqref="H5:J42">
    <cfRule type="cellIs" dxfId="3" priority="1" operator="lessThan">
      <formula>0</formula>
    </cfRule>
  </conditionalFormatting>
  <pageMargins left="0.27559055118110237" right="0.27559055118110237" top="0.47244094488188981" bottom="0.19685039370078741" header="0.15748031496062992" footer="0.31496062992125984"/>
  <pageSetup paperSize="9" scale="64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8A8E-9527-47F6-A9C6-C2E8EDE756C7}">
  <sheetPr>
    <tabColor theme="9" tint="0.79998168889431442"/>
    <pageSetUpPr fitToPage="1"/>
  </sheetPr>
  <dimension ref="A1:W28"/>
  <sheetViews>
    <sheetView showWhiteSpace="0" zoomScaleNormal="100" zoomScaleSheetLayoutView="85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" sqref="O1:W1"/>
    </sheetView>
  </sheetViews>
  <sheetFormatPr defaultRowHeight="15" x14ac:dyDescent="0.25"/>
  <cols>
    <col min="1" max="1" width="31.5703125" style="3" bestFit="1" customWidth="1"/>
    <col min="2" max="2" width="8" style="3" customWidth="1"/>
    <col min="3" max="3" width="9.85546875" style="3" customWidth="1"/>
    <col min="4" max="4" width="5.7109375" style="3" customWidth="1"/>
    <col min="5" max="7" width="9.85546875" style="3" customWidth="1"/>
    <col min="8" max="8" width="8.7109375" style="3" customWidth="1"/>
    <col min="9" max="9" width="9.85546875" style="3" customWidth="1"/>
    <col min="10" max="10" width="8.28515625" style="3" customWidth="1"/>
    <col min="11" max="11" width="9.85546875" style="3" customWidth="1"/>
    <col min="12" max="16" width="8.5703125" style="3" customWidth="1"/>
    <col min="17" max="17" width="10.28515625" style="3" customWidth="1"/>
    <col min="18" max="18" width="8.5703125" style="3" customWidth="1"/>
    <col min="19" max="21" width="9.140625" style="3" customWidth="1"/>
    <col min="22" max="23" width="9.140625" style="145" customWidth="1"/>
    <col min="24" max="16384" width="9.140625" style="3"/>
  </cols>
  <sheetData>
    <row r="1" spans="1:23" s="235" customFormat="1" ht="33.75" customHeight="1" x14ac:dyDescent="0.2">
      <c r="A1" s="233" t="s">
        <v>62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  <c r="L1" s="237"/>
      <c r="M1" s="237"/>
      <c r="N1" s="236"/>
      <c r="O1" s="242" t="s">
        <v>101</v>
      </c>
      <c r="P1" s="242"/>
      <c r="Q1" s="242"/>
      <c r="R1" s="242"/>
      <c r="S1" s="242"/>
      <c r="T1" s="242"/>
      <c r="U1" s="242"/>
      <c r="V1" s="242"/>
      <c r="W1" s="242"/>
    </row>
    <row r="2" spans="1:23" s="31" customFormat="1" ht="13.5" thickBot="1" x14ac:dyDescent="0.3">
      <c r="A2" s="30">
        <v>1</v>
      </c>
      <c r="B2" s="30">
        <v>2</v>
      </c>
      <c r="C2" s="30">
        <v>3</v>
      </c>
      <c r="D2" s="30">
        <v>4</v>
      </c>
      <c r="E2" s="30">
        <v>5</v>
      </c>
      <c r="F2" s="30">
        <v>6</v>
      </c>
      <c r="G2" s="30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  <c r="M2" s="19">
        <v>13</v>
      </c>
      <c r="N2" s="19">
        <v>14</v>
      </c>
      <c r="O2" s="19">
        <v>15</v>
      </c>
      <c r="P2" s="19">
        <v>16</v>
      </c>
      <c r="Q2" s="19">
        <v>17</v>
      </c>
      <c r="R2" s="19">
        <v>18</v>
      </c>
      <c r="S2" s="19">
        <v>19</v>
      </c>
      <c r="T2" s="19">
        <v>20</v>
      </c>
      <c r="U2" s="19">
        <v>21</v>
      </c>
      <c r="V2" s="19">
        <v>22</v>
      </c>
      <c r="W2" s="19">
        <v>23</v>
      </c>
    </row>
    <row r="3" spans="1:23" s="122" customFormat="1" ht="51.75" customHeight="1" thickBot="1" x14ac:dyDescent="0.3">
      <c r="A3" s="32" t="s">
        <v>0</v>
      </c>
      <c r="B3" s="33" t="s">
        <v>8</v>
      </c>
      <c r="C3" s="16" t="s">
        <v>9</v>
      </c>
      <c r="D3" s="16" t="s">
        <v>23</v>
      </c>
      <c r="E3" s="16" t="s">
        <v>7</v>
      </c>
      <c r="F3" s="16" t="s">
        <v>10</v>
      </c>
      <c r="G3" s="34" t="s">
        <v>3</v>
      </c>
      <c r="H3" s="2" t="s">
        <v>16</v>
      </c>
      <c r="I3" s="17" t="s">
        <v>12</v>
      </c>
      <c r="J3" s="17" t="s">
        <v>14</v>
      </c>
      <c r="K3" s="22" t="s">
        <v>15</v>
      </c>
      <c r="L3" s="20" t="s">
        <v>2</v>
      </c>
      <c r="M3" s="17" t="s">
        <v>4</v>
      </c>
      <c r="N3" s="17" t="s">
        <v>1</v>
      </c>
      <c r="O3" s="17" t="s">
        <v>6</v>
      </c>
      <c r="P3" s="25" t="s">
        <v>21</v>
      </c>
      <c r="Q3" s="25" t="s">
        <v>17</v>
      </c>
      <c r="R3" s="25" t="s">
        <v>11</v>
      </c>
      <c r="S3" s="17" t="s">
        <v>13</v>
      </c>
      <c r="T3" s="17" t="s">
        <v>18</v>
      </c>
      <c r="U3" s="22" t="s">
        <v>24</v>
      </c>
      <c r="V3" s="20" t="s">
        <v>19</v>
      </c>
      <c r="W3" s="18" t="s">
        <v>20</v>
      </c>
    </row>
    <row r="4" spans="1:23" s="31" customFormat="1" ht="13.5" thickBot="1" x14ac:dyDescent="0.3">
      <c r="A4" s="35" t="s">
        <v>5</v>
      </c>
      <c r="B4" s="36">
        <f>SUM(B5:B27)</f>
        <v>22.0504</v>
      </c>
      <c r="C4" s="37" t="s">
        <v>98</v>
      </c>
      <c r="D4" s="38">
        <f t="shared" ref="D4:H4" si="0">SUM(D5:D27)</f>
        <v>7</v>
      </c>
      <c r="E4" s="39">
        <f t="shared" si="0"/>
        <v>0</v>
      </c>
      <c r="F4" s="39">
        <f t="shared" si="0"/>
        <v>0</v>
      </c>
      <c r="G4" s="40">
        <f t="shared" si="0"/>
        <v>0</v>
      </c>
      <c r="H4" s="36">
        <f t="shared" si="0"/>
        <v>19.842400000000001</v>
      </c>
      <c r="I4" s="37" t="s">
        <v>98</v>
      </c>
      <c r="J4" s="41">
        <f t="shared" ref="J4" si="1">SUM(J5:J27)</f>
        <v>20.7424</v>
      </c>
      <c r="K4" s="42">
        <f t="shared" ref="K4" si="2">SUM(K5:K27)</f>
        <v>0.9</v>
      </c>
      <c r="L4" s="43">
        <f t="shared" ref="L4" si="3">SUM(L5:L27)</f>
        <v>3.65</v>
      </c>
      <c r="M4" s="39">
        <f t="shared" ref="M4" si="4">SUM(M5:M27)</f>
        <v>1.95</v>
      </c>
      <c r="N4" s="39">
        <f t="shared" ref="N4" si="5">SUM(N5:N27)</f>
        <v>103.43</v>
      </c>
      <c r="O4" s="39">
        <f t="shared" ref="O4" si="6">SUM(O5:O27)</f>
        <v>4.04</v>
      </c>
      <c r="P4" s="46">
        <f t="shared" ref="P4" si="7">SUM(P5:P27)</f>
        <v>554</v>
      </c>
      <c r="Q4" s="44">
        <f>SUM(Q6:Q97)</f>
        <v>0</v>
      </c>
      <c r="R4" s="39">
        <v>2</v>
      </c>
      <c r="S4" s="38">
        <v>100</v>
      </c>
      <c r="T4" s="21">
        <v>10</v>
      </c>
      <c r="U4" s="40">
        <f t="shared" ref="U4" si="8">SUM(U6:U97)</f>
        <v>17.73</v>
      </c>
      <c r="V4" s="50">
        <f>SUM(V6:V43)</f>
        <v>0</v>
      </c>
      <c r="W4" s="51">
        <f>SUM(W6:W43)</f>
        <v>2</v>
      </c>
    </row>
    <row r="5" spans="1:23" s="31" customFormat="1" ht="12.75" x14ac:dyDescent="0.25">
      <c r="A5" s="196" t="s">
        <v>97</v>
      </c>
      <c r="B5" s="197">
        <v>4.53</v>
      </c>
      <c r="C5" s="198"/>
      <c r="D5" s="199"/>
      <c r="E5" s="200"/>
      <c r="F5" s="200"/>
      <c r="G5" s="201"/>
      <c r="H5" s="197">
        <f>B5-K5-(L5+M5+N5+O5+R5+U5)/100</f>
        <v>4.3034999999999997</v>
      </c>
      <c r="I5" s="198"/>
      <c r="J5" s="202">
        <f>H5+I5+K5</f>
        <v>4.3034999999999997</v>
      </c>
      <c r="K5" s="203"/>
      <c r="L5" s="204"/>
      <c r="M5" s="200"/>
      <c r="N5" s="200">
        <v>20.010000000000002</v>
      </c>
      <c r="O5" s="200">
        <v>2.64</v>
      </c>
      <c r="P5" s="199">
        <v>554</v>
      </c>
      <c r="Q5" s="200"/>
      <c r="R5" s="200"/>
      <c r="S5" s="199"/>
      <c r="T5" s="205"/>
      <c r="U5" s="201"/>
      <c r="V5" s="194"/>
      <c r="W5" s="195"/>
    </row>
    <row r="6" spans="1:23" s="5" customFormat="1" ht="12.75" x14ac:dyDescent="0.25">
      <c r="A6" s="133" t="s">
        <v>63</v>
      </c>
      <c r="B6" s="134">
        <v>0.12</v>
      </c>
      <c r="C6" s="135"/>
      <c r="D6" s="206"/>
      <c r="E6" s="207"/>
      <c r="F6" s="207"/>
      <c r="G6" s="208"/>
      <c r="H6" s="115">
        <f t="shared" ref="H6:H27" si="9">B6-K6-(L6+M6+N6+O6+R6+U6)/100</f>
        <v>0.12</v>
      </c>
      <c r="I6" s="209"/>
      <c r="J6" s="210">
        <f>H6+I6+K6</f>
        <v>0.12</v>
      </c>
      <c r="K6" s="211"/>
      <c r="L6" s="138"/>
      <c r="M6" s="139"/>
      <c r="N6" s="139"/>
      <c r="O6" s="139"/>
      <c r="P6" s="212"/>
      <c r="Q6" s="213"/>
      <c r="R6" s="213"/>
      <c r="S6" s="213"/>
      <c r="T6" s="206"/>
      <c r="U6" s="214"/>
      <c r="V6" s="66"/>
      <c r="W6" s="124"/>
    </row>
    <row r="7" spans="1:23" s="5" customFormat="1" ht="12.75" x14ac:dyDescent="0.25">
      <c r="A7" s="140" t="s">
        <v>64</v>
      </c>
      <c r="B7" s="126">
        <v>0.12</v>
      </c>
      <c r="C7" s="127"/>
      <c r="D7" s="1"/>
      <c r="E7" s="165"/>
      <c r="F7" s="165"/>
      <c r="G7" s="215"/>
      <c r="H7" s="11">
        <f t="shared" si="9"/>
        <v>0.12</v>
      </c>
      <c r="I7" s="216"/>
      <c r="J7" s="217">
        <f t="shared" ref="J7:J27" si="10">H7+I7+K7</f>
        <v>0.12</v>
      </c>
      <c r="K7" s="218"/>
      <c r="L7" s="84"/>
      <c r="M7" s="75"/>
      <c r="N7" s="75"/>
      <c r="O7" s="75"/>
      <c r="P7" s="219"/>
      <c r="Q7" s="7"/>
      <c r="R7" s="7"/>
      <c r="S7" s="7"/>
      <c r="T7" s="1"/>
      <c r="U7" s="220"/>
      <c r="V7" s="78"/>
      <c r="W7" s="123"/>
    </row>
    <row r="8" spans="1:23" s="5" customFormat="1" ht="12.75" x14ac:dyDescent="0.25">
      <c r="A8" s="140" t="s">
        <v>65</v>
      </c>
      <c r="B8" s="126">
        <v>0.48</v>
      </c>
      <c r="C8" s="127"/>
      <c r="D8" s="1"/>
      <c r="E8" s="165"/>
      <c r="F8" s="165"/>
      <c r="G8" s="215"/>
      <c r="H8" s="11">
        <f t="shared" si="9"/>
        <v>0.48</v>
      </c>
      <c r="I8" s="216"/>
      <c r="J8" s="217">
        <f t="shared" si="10"/>
        <v>0.48</v>
      </c>
      <c r="K8" s="218"/>
      <c r="L8" s="84"/>
      <c r="M8" s="75"/>
      <c r="N8" s="75"/>
      <c r="O8" s="75"/>
      <c r="P8" s="221"/>
      <c r="Q8" s="7"/>
      <c r="R8" s="7"/>
      <c r="S8" s="7"/>
      <c r="T8" s="1"/>
      <c r="U8" s="220"/>
      <c r="V8" s="78"/>
      <c r="W8" s="123"/>
    </row>
    <row r="9" spans="1:23" s="5" customFormat="1" ht="12.75" x14ac:dyDescent="0.25">
      <c r="A9" s="140" t="s">
        <v>66</v>
      </c>
      <c r="B9" s="126">
        <v>3.73</v>
      </c>
      <c r="C9" s="127"/>
      <c r="D9" s="1"/>
      <c r="E9" s="165"/>
      <c r="F9" s="165"/>
      <c r="G9" s="215"/>
      <c r="H9" s="11">
        <f t="shared" si="9"/>
        <v>2.6074999999999999</v>
      </c>
      <c r="I9" s="216"/>
      <c r="J9" s="217">
        <f t="shared" si="10"/>
        <v>3.5074999999999998</v>
      </c>
      <c r="K9" s="222">
        <v>0.9</v>
      </c>
      <c r="L9" s="14"/>
      <c r="M9" s="15"/>
      <c r="N9" s="15">
        <v>21.2</v>
      </c>
      <c r="O9" s="15">
        <v>0.8</v>
      </c>
      <c r="P9" s="221"/>
      <c r="Q9" s="7"/>
      <c r="R9" s="7"/>
      <c r="S9" s="7"/>
      <c r="T9" s="1"/>
      <c r="U9" s="220">
        <v>0.25</v>
      </c>
      <c r="V9" s="78"/>
      <c r="W9" s="123"/>
    </row>
    <row r="10" spans="1:23" s="5" customFormat="1" ht="12.75" x14ac:dyDescent="0.25">
      <c r="A10" s="140" t="s">
        <v>67</v>
      </c>
      <c r="B10" s="129">
        <v>4.9000000000000004</v>
      </c>
      <c r="C10" s="130"/>
      <c r="D10" s="1"/>
      <c r="E10" s="165"/>
      <c r="F10" s="165"/>
      <c r="G10" s="215"/>
      <c r="H10" s="11">
        <f t="shared" si="9"/>
        <v>4.9000000000000004</v>
      </c>
      <c r="I10" s="216"/>
      <c r="J10" s="217">
        <f t="shared" si="10"/>
        <v>4.9000000000000004</v>
      </c>
      <c r="K10" s="218"/>
      <c r="L10" s="87"/>
      <c r="M10" s="7"/>
      <c r="N10" s="7"/>
      <c r="O10" s="7"/>
      <c r="P10" s="219"/>
      <c r="Q10" s="7"/>
      <c r="R10" s="7"/>
      <c r="S10" s="7"/>
      <c r="T10" s="1"/>
      <c r="U10" s="220"/>
      <c r="V10" s="78"/>
      <c r="W10" s="123"/>
    </row>
    <row r="11" spans="1:23" s="5" customFormat="1" ht="12.75" x14ac:dyDescent="0.25">
      <c r="A11" s="140" t="s">
        <v>68</v>
      </c>
      <c r="B11" s="126">
        <v>0.13</v>
      </c>
      <c r="C11" s="127"/>
      <c r="D11" s="223">
        <v>2</v>
      </c>
      <c r="E11" s="165"/>
      <c r="F11" s="165"/>
      <c r="G11" s="215"/>
      <c r="H11" s="11">
        <f t="shared" si="9"/>
        <v>0.13</v>
      </c>
      <c r="I11" s="216"/>
      <c r="J11" s="217">
        <f t="shared" si="10"/>
        <v>0.13</v>
      </c>
      <c r="K11" s="218"/>
      <c r="L11" s="84"/>
      <c r="M11" s="75"/>
      <c r="N11" s="75"/>
      <c r="O11" s="75"/>
      <c r="P11" s="221"/>
      <c r="Q11" s="7"/>
      <c r="R11" s="7"/>
      <c r="S11" s="7"/>
      <c r="T11" s="1"/>
      <c r="U11" s="220"/>
      <c r="V11" s="78"/>
      <c r="W11" s="123"/>
    </row>
    <row r="12" spans="1:23" s="5" customFormat="1" ht="12.75" x14ac:dyDescent="0.25">
      <c r="A12" s="140" t="s">
        <v>69</v>
      </c>
      <c r="B12" s="126">
        <v>0.13</v>
      </c>
      <c r="C12" s="127"/>
      <c r="D12" s="1"/>
      <c r="E12" s="165"/>
      <c r="F12" s="165"/>
      <c r="G12" s="215"/>
      <c r="H12" s="11">
        <f t="shared" si="9"/>
        <v>9.8000000000000004E-2</v>
      </c>
      <c r="I12" s="216"/>
      <c r="J12" s="217">
        <f t="shared" si="10"/>
        <v>9.8000000000000004E-2</v>
      </c>
      <c r="K12" s="218"/>
      <c r="L12" s="84">
        <v>3.2</v>
      </c>
      <c r="M12" s="75"/>
      <c r="N12" s="75"/>
      <c r="O12" s="75"/>
      <c r="P12" s="221"/>
      <c r="Q12" s="7"/>
      <c r="R12" s="7"/>
      <c r="S12" s="7"/>
      <c r="T12" s="1"/>
      <c r="U12" s="220"/>
      <c r="V12" s="78"/>
      <c r="W12" s="123"/>
    </row>
    <row r="13" spans="1:23" s="5" customFormat="1" ht="12.75" x14ac:dyDescent="0.25">
      <c r="A13" s="140" t="s">
        <v>70</v>
      </c>
      <c r="B13" s="126">
        <v>0.3</v>
      </c>
      <c r="C13" s="127"/>
      <c r="D13" s="1"/>
      <c r="E13" s="165"/>
      <c r="F13" s="165"/>
      <c r="G13" s="215"/>
      <c r="H13" s="11">
        <f t="shared" si="9"/>
        <v>0.3</v>
      </c>
      <c r="I13" s="216"/>
      <c r="J13" s="217">
        <f t="shared" si="10"/>
        <v>0.3</v>
      </c>
      <c r="K13" s="218"/>
      <c r="L13" s="84"/>
      <c r="M13" s="75"/>
      <c r="N13" s="75"/>
      <c r="O13" s="75"/>
      <c r="P13" s="221"/>
      <c r="Q13" s="7"/>
      <c r="R13" s="7"/>
      <c r="S13" s="7"/>
      <c r="T13" s="1"/>
      <c r="U13" s="220"/>
      <c r="V13" s="78"/>
      <c r="W13" s="123"/>
    </row>
    <row r="14" spans="1:23" s="5" customFormat="1" ht="12.75" x14ac:dyDescent="0.25">
      <c r="A14" s="140" t="s">
        <v>71</v>
      </c>
      <c r="B14" s="126">
        <v>7.0000000000000007E-2</v>
      </c>
      <c r="C14" s="127"/>
      <c r="D14" s="1"/>
      <c r="E14" s="165"/>
      <c r="F14" s="165"/>
      <c r="G14" s="215"/>
      <c r="H14" s="11">
        <f t="shared" si="9"/>
        <v>5.6500000000000002E-2</v>
      </c>
      <c r="I14" s="216"/>
      <c r="J14" s="217">
        <f t="shared" si="10"/>
        <v>5.6500000000000002E-2</v>
      </c>
      <c r="K14" s="218"/>
      <c r="L14" s="84">
        <v>0.25</v>
      </c>
      <c r="M14" s="75"/>
      <c r="N14" s="75">
        <v>1.1000000000000001</v>
      </c>
      <c r="O14" s="75"/>
      <c r="P14" s="221"/>
      <c r="Q14" s="7"/>
      <c r="R14" s="7"/>
      <c r="S14" s="7"/>
      <c r="T14" s="1"/>
      <c r="U14" s="220"/>
      <c r="V14" s="78"/>
      <c r="W14" s="123"/>
    </row>
    <row r="15" spans="1:23" s="5" customFormat="1" ht="12.75" x14ac:dyDescent="0.25">
      <c r="A15" s="140" t="s">
        <v>72</v>
      </c>
      <c r="B15" s="126">
        <v>0.03</v>
      </c>
      <c r="C15" s="127"/>
      <c r="D15" s="1"/>
      <c r="E15" s="165"/>
      <c r="F15" s="165"/>
      <c r="G15" s="215"/>
      <c r="H15" s="11">
        <f t="shared" si="9"/>
        <v>0.03</v>
      </c>
      <c r="I15" s="216"/>
      <c r="J15" s="217">
        <f t="shared" si="10"/>
        <v>0.03</v>
      </c>
      <c r="K15" s="218"/>
      <c r="L15" s="84"/>
      <c r="M15" s="75"/>
      <c r="N15" s="75"/>
      <c r="O15" s="75"/>
      <c r="P15" s="221"/>
      <c r="Q15" s="7"/>
      <c r="R15" s="7"/>
      <c r="S15" s="7"/>
      <c r="T15" s="1"/>
      <c r="U15" s="220"/>
      <c r="V15" s="78"/>
      <c r="W15" s="123"/>
    </row>
    <row r="16" spans="1:23" s="5" customFormat="1" ht="12.75" x14ac:dyDescent="0.25">
      <c r="A16" s="140" t="s">
        <v>73</v>
      </c>
      <c r="B16" s="126">
        <v>0.22</v>
      </c>
      <c r="C16" s="127"/>
      <c r="D16" s="1"/>
      <c r="E16" s="165"/>
      <c r="F16" s="165"/>
      <c r="G16" s="215"/>
      <c r="H16" s="11">
        <f t="shared" si="9"/>
        <v>0.22</v>
      </c>
      <c r="I16" s="216"/>
      <c r="J16" s="217">
        <f t="shared" si="10"/>
        <v>0.22</v>
      </c>
      <c r="K16" s="224"/>
      <c r="L16" s="87"/>
      <c r="M16" s="7"/>
      <c r="N16" s="7"/>
      <c r="O16" s="7"/>
      <c r="P16" s="7"/>
      <c r="Q16" s="7"/>
      <c r="R16" s="7"/>
      <c r="S16" s="7"/>
      <c r="T16" s="1"/>
      <c r="U16" s="220"/>
      <c r="V16" s="78"/>
      <c r="W16" s="123"/>
    </row>
    <row r="17" spans="1:23" s="5" customFormat="1" ht="12.75" x14ac:dyDescent="0.25">
      <c r="A17" s="140" t="s">
        <v>74</v>
      </c>
      <c r="B17" s="126">
        <v>0.01</v>
      </c>
      <c r="C17" s="127"/>
      <c r="D17" s="1"/>
      <c r="E17" s="165"/>
      <c r="F17" s="165"/>
      <c r="G17" s="215"/>
      <c r="H17" s="11">
        <f t="shared" si="9"/>
        <v>0.01</v>
      </c>
      <c r="I17" s="216"/>
      <c r="J17" s="217">
        <f t="shared" si="10"/>
        <v>0.01</v>
      </c>
      <c r="K17" s="218"/>
      <c r="L17" s="84"/>
      <c r="M17" s="75"/>
      <c r="N17" s="75"/>
      <c r="O17" s="75"/>
      <c r="P17" s="221"/>
      <c r="Q17" s="7"/>
      <c r="R17" s="7"/>
      <c r="S17" s="7"/>
      <c r="T17" s="1"/>
      <c r="U17" s="220"/>
      <c r="V17" s="78"/>
      <c r="W17" s="123"/>
    </row>
    <row r="18" spans="1:23" s="5" customFormat="1" ht="12.75" x14ac:dyDescent="0.25">
      <c r="A18" s="140" t="s">
        <v>75</v>
      </c>
      <c r="B18" s="126">
        <v>0.01</v>
      </c>
      <c r="C18" s="127"/>
      <c r="D18" s="1"/>
      <c r="E18" s="1"/>
      <c r="F18" s="1"/>
      <c r="G18" s="225"/>
      <c r="H18" s="11">
        <f t="shared" si="9"/>
        <v>0.01</v>
      </c>
      <c r="I18" s="216"/>
      <c r="J18" s="217">
        <f t="shared" si="10"/>
        <v>0.01</v>
      </c>
      <c r="K18" s="224"/>
      <c r="L18" s="84"/>
      <c r="M18" s="75"/>
      <c r="N18" s="75"/>
      <c r="O18" s="75"/>
      <c r="P18" s="7"/>
      <c r="Q18" s="7"/>
      <c r="R18" s="7"/>
      <c r="S18" s="7"/>
      <c r="T18" s="1"/>
      <c r="U18" s="220"/>
      <c r="V18" s="78"/>
      <c r="W18" s="123"/>
    </row>
    <row r="19" spans="1:23" s="5" customFormat="1" ht="12.75" x14ac:dyDescent="0.25">
      <c r="A19" s="140" t="s">
        <v>76</v>
      </c>
      <c r="B19" s="126">
        <v>7.6399999999999996E-2</v>
      </c>
      <c r="C19" s="127"/>
      <c r="D19" s="1"/>
      <c r="E19" s="1"/>
      <c r="F19" s="1"/>
      <c r="G19" s="225"/>
      <c r="H19" s="11">
        <f t="shared" si="9"/>
        <v>5.57E-2</v>
      </c>
      <c r="I19" s="216"/>
      <c r="J19" s="217">
        <f t="shared" si="10"/>
        <v>5.57E-2</v>
      </c>
      <c r="K19" s="224"/>
      <c r="L19" s="84"/>
      <c r="M19" s="75"/>
      <c r="N19" s="75">
        <v>2.0699999999999998</v>
      </c>
      <c r="O19" s="75"/>
      <c r="P19" s="7"/>
      <c r="Q19" s="7"/>
      <c r="R19" s="7"/>
      <c r="S19" s="7"/>
      <c r="T19" s="1"/>
      <c r="U19" s="220"/>
      <c r="V19" s="78"/>
      <c r="W19" s="123"/>
    </row>
    <row r="20" spans="1:23" s="5" customFormat="1" ht="12.75" x14ac:dyDescent="0.25">
      <c r="A20" s="140" t="s">
        <v>77</v>
      </c>
      <c r="B20" s="126">
        <v>0.93</v>
      </c>
      <c r="C20" s="127"/>
      <c r="D20" s="1"/>
      <c r="E20" s="1"/>
      <c r="F20" s="1"/>
      <c r="G20" s="225"/>
      <c r="H20" s="11">
        <f t="shared" si="9"/>
        <v>0.93</v>
      </c>
      <c r="I20" s="216"/>
      <c r="J20" s="217">
        <f t="shared" si="10"/>
        <v>0.93</v>
      </c>
      <c r="K20" s="224"/>
      <c r="L20" s="84"/>
      <c r="M20" s="75"/>
      <c r="N20" s="75"/>
      <c r="O20" s="75"/>
      <c r="P20" s="7"/>
      <c r="Q20" s="7"/>
      <c r="R20" s="7"/>
      <c r="S20" s="7"/>
      <c r="T20" s="1"/>
      <c r="U20" s="220"/>
      <c r="V20" s="78"/>
      <c r="W20" s="123"/>
    </row>
    <row r="21" spans="1:23" s="5" customFormat="1" ht="25.5" x14ac:dyDescent="0.25">
      <c r="A21" s="140" t="s">
        <v>99</v>
      </c>
      <c r="B21" s="126">
        <v>0.374</v>
      </c>
      <c r="C21" s="127"/>
      <c r="D21" s="1"/>
      <c r="E21" s="1"/>
      <c r="F21" s="1"/>
      <c r="G21" s="225"/>
      <c r="H21" s="11">
        <f t="shared" si="9"/>
        <v>0.36299999999999999</v>
      </c>
      <c r="I21" s="216"/>
      <c r="J21" s="217">
        <f t="shared" si="10"/>
        <v>0.36299999999999999</v>
      </c>
      <c r="K21" s="224"/>
      <c r="L21" s="84"/>
      <c r="M21" s="75"/>
      <c r="N21" s="75">
        <v>1.1000000000000001</v>
      </c>
      <c r="O21" s="75"/>
      <c r="P21" s="7"/>
      <c r="Q21" s="7"/>
      <c r="R21" s="7"/>
      <c r="S21" s="7"/>
      <c r="T21" s="1"/>
      <c r="U21" s="220"/>
      <c r="V21" s="78"/>
      <c r="W21" s="123"/>
    </row>
    <row r="22" spans="1:23" s="5" customFormat="1" ht="12.75" x14ac:dyDescent="0.25">
      <c r="A22" s="140" t="s">
        <v>78</v>
      </c>
      <c r="B22" s="126">
        <v>1.28</v>
      </c>
      <c r="C22" s="127"/>
      <c r="D22" s="1"/>
      <c r="E22" s="1"/>
      <c r="F22" s="1"/>
      <c r="G22" s="225"/>
      <c r="H22" s="11">
        <f t="shared" si="9"/>
        <v>1.1884999999999999</v>
      </c>
      <c r="I22" s="216"/>
      <c r="J22" s="217">
        <f t="shared" si="10"/>
        <v>1.1884999999999999</v>
      </c>
      <c r="K22" s="224"/>
      <c r="L22" s="84"/>
      <c r="M22" s="75">
        <v>1.45</v>
      </c>
      <c r="N22" s="75">
        <v>7.1</v>
      </c>
      <c r="O22" s="75">
        <v>0.6</v>
      </c>
      <c r="P22" s="7"/>
      <c r="Q22" s="7"/>
      <c r="R22" s="7"/>
      <c r="S22" s="7"/>
      <c r="T22" s="1"/>
      <c r="U22" s="220"/>
      <c r="V22" s="78"/>
      <c r="W22" s="123"/>
    </row>
    <row r="23" spans="1:23" s="5" customFormat="1" ht="12.75" x14ac:dyDescent="0.25">
      <c r="A23" s="140" t="s">
        <v>79</v>
      </c>
      <c r="B23" s="126">
        <v>0.78</v>
      </c>
      <c r="C23" s="127"/>
      <c r="D23" s="1"/>
      <c r="E23" s="1"/>
      <c r="F23" s="1"/>
      <c r="G23" s="225"/>
      <c r="H23" s="11">
        <f t="shared" si="9"/>
        <v>0.77600000000000002</v>
      </c>
      <c r="I23" s="216"/>
      <c r="J23" s="217">
        <f t="shared" si="10"/>
        <v>0.77600000000000002</v>
      </c>
      <c r="K23" s="224"/>
      <c r="L23" s="84">
        <v>0.2</v>
      </c>
      <c r="M23" s="75"/>
      <c r="N23" s="75">
        <v>0.2</v>
      </c>
      <c r="O23" s="75"/>
      <c r="P23" s="7"/>
      <c r="Q23" s="7"/>
      <c r="R23" s="7"/>
      <c r="S23" s="7"/>
      <c r="T23" s="1"/>
      <c r="U23" s="220"/>
      <c r="V23" s="78"/>
      <c r="W23" s="123"/>
    </row>
    <row r="24" spans="1:23" s="5" customFormat="1" ht="12.75" x14ac:dyDescent="0.25">
      <c r="A24" s="140" t="s">
        <v>80</v>
      </c>
      <c r="B24" s="126">
        <v>0.5</v>
      </c>
      <c r="C24" s="127"/>
      <c r="D24" s="223">
        <v>5</v>
      </c>
      <c r="E24" s="1"/>
      <c r="F24" s="1"/>
      <c r="G24" s="225"/>
      <c r="H24" s="11">
        <f t="shared" si="9"/>
        <v>0.30080000000000001</v>
      </c>
      <c r="I24" s="216"/>
      <c r="J24" s="217">
        <f t="shared" si="10"/>
        <v>0.30080000000000001</v>
      </c>
      <c r="K24" s="224"/>
      <c r="L24" s="84"/>
      <c r="M24" s="75"/>
      <c r="N24" s="75">
        <v>3</v>
      </c>
      <c r="O24" s="75"/>
      <c r="P24" s="7"/>
      <c r="Q24" s="7"/>
      <c r="R24" s="7"/>
      <c r="S24" s="7"/>
      <c r="T24" s="1"/>
      <c r="U24" s="220">
        <v>16.920000000000002</v>
      </c>
      <c r="V24" s="78"/>
      <c r="W24" s="123"/>
    </row>
    <row r="25" spans="1:23" s="5" customFormat="1" ht="12.75" x14ac:dyDescent="0.25">
      <c r="A25" s="140" t="s">
        <v>81</v>
      </c>
      <c r="B25" s="126">
        <v>0.8</v>
      </c>
      <c r="C25" s="127"/>
      <c r="D25" s="1"/>
      <c r="E25" s="1"/>
      <c r="F25" s="1"/>
      <c r="G25" s="225"/>
      <c r="H25" s="11">
        <f t="shared" si="9"/>
        <v>0.58750000000000002</v>
      </c>
      <c r="I25" s="216"/>
      <c r="J25" s="217">
        <f t="shared" si="10"/>
        <v>0.58750000000000002</v>
      </c>
      <c r="K25" s="224"/>
      <c r="L25" s="84"/>
      <c r="M25" s="75"/>
      <c r="N25" s="75">
        <v>21.25</v>
      </c>
      <c r="O25" s="75"/>
      <c r="P25" s="7"/>
      <c r="Q25" s="7"/>
      <c r="R25" s="7"/>
      <c r="S25" s="7"/>
      <c r="T25" s="1"/>
      <c r="U25" s="220"/>
      <c r="V25" s="78"/>
      <c r="W25" s="123">
        <v>2</v>
      </c>
    </row>
    <row r="26" spans="1:23" s="5" customFormat="1" ht="12.75" x14ac:dyDescent="0.25">
      <c r="A26" s="140" t="s">
        <v>82</v>
      </c>
      <c r="B26" s="126">
        <v>2.1</v>
      </c>
      <c r="C26" s="127"/>
      <c r="D26" s="1"/>
      <c r="E26" s="1"/>
      <c r="F26" s="1"/>
      <c r="G26" s="225"/>
      <c r="H26" s="11">
        <f t="shared" si="9"/>
        <v>1.9714</v>
      </c>
      <c r="I26" s="216"/>
      <c r="J26" s="217">
        <f t="shared" si="10"/>
        <v>1.9714</v>
      </c>
      <c r="K26" s="224"/>
      <c r="L26" s="89"/>
      <c r="M26" s="75">
        <v>0.5</v>
      </c>
      <c r="N26" s="7">
        <v>11.8</v>
      </c>
      <c r="O26" s="75"/>
      <c r="P26" s="7"/>
      <c r="Q26" s="7"/>
      <c r="R26" s="7"/>
      <c r="S26" s="7"/>
      <c r="T26" s="1"/>
      <c r="U26" s="220">
        <v>0.56000000000000005</v>
      </c>
      <c r="V26" s="78"/>
      <c r="W26" s="123"/>
    </row>
    <row r="27" spans="1:23" s="5" customFormat="1" ht="13.5" thickBot="1" x14ac:dyDescent="0.3">
      <c r="A27" s="143" t="s">
        <v>83</v>
      </c>
      <c r="B27" s="131">
        <v>0.43</v>
      </c>
      <c r="C27" s="132"/>
      <c r="D27" s="144"/>
      <c r="E27" s="144"/>
      <c r="F27" s="144"/>
      <c r="G27" s="226"/>
      <c r="H27" s="116">
        <f t="shared" si="9"/>
        <v>0.28399999999999997</v>
      </c>
      <c r="I27" s="227"/>
      <c r="J27" s="228">
        <f t="shared" si="10"/>
        <v>0.28399999999999997</v>
      </c>
      <c r="K27" s="229"/>
      <c r="L27" s="230"/>
      <c r="M27" s="117"/>
      <c r="N27" s="231">
        <v>14.6</v>
      </c>
      <c r="O27" s="117"/>
      <c r="P27" s="231"/>
      <c r="Q27" s="231"/>
      <c r="R27" s="231"/>
      <c r="S27" s="231"/>
      <c r="T27" s="144"/>
      <c r="U27" s="232"/>
      <c r="V27" s="109"/>
      <c r="W27" s="125"/>
    </row>
    <row r="28" spans="1:23" s="5" customFormat="1" ht="12.75" x14ac:dyDescent="0.25">
      <c r="A28" s="1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V28" s="47"/>
      <c r="W28" s="47"/>
    </row>
  </sheetData>
  <protectedRanges>
    <protectedRange sqref="U3" name="Rozstęp1_1_1_1"/>
  </protectedRanges>
  <customSheetViews>
    <customSheetView guid="{2B460A1A-BBF0-4786-9E04-F69A345E6DAD}" showPageBreaks="1" fitToPage="1" printArea="1">
      <pane xSplit="1" ySplit="4" topLeftCell="B5" activePane="bottomRight" state="frozen"/>
      <selection pane="bottomRight" activeCell="C4" sqref="C4"/>
      <pageMargins left="0.31496062992125984" right="0.15748031496062992" top="0.55118110236220474" bottom="0.15748031496062992" header="0.31496062992125984" footer="0.31496062992125984"/>
      <pageSetup paperSize="9" scale="62" orientation="landscape" r:id="rId1"/>
      <headerFooter>
        <oddHeader>&amp;R&amp;"-,Kursywa"Załącznik nr 2 do umowy</oddHeader>
      </headerFooter>
    </customSheetView>
    <customSheetView guid="{4BB1F9C1-C935-4556-9D83-D4ACB0B9E648}" fitToPage="1">
      <pane xSplit="1" ySplit="4" topLeftCell="B5" activePane="bottomRight" state="frozen"/>
      <selection pane="bottomRight" activeCell="N30" sqref="N30"/>
      <pageMargins left="0.31496062992125984" right="0.15748031496062992" top="0.55118110236220474" bottom="0.15748031496062992" header="0.31496062992125984" footer="0.31496062992125984"/>
      <pageSetup paperSize="9" scale="62" orientation="landscape" r:id="rId2"/>
      <headerFooter>
        <oddHeader>&amp;R&amp;"-,Kursywa"Załącznik nr 2 do umowy</oddHeader>
      </headerFooter>
    </customSheetView>
    <customSheetView guid="{F6F71843-C8E6-4AE9-8201-F30A1C036422}" scale="90" fitToPage="1">
      <pane xSplit="1" ySplit="4" topLeftCell="B5" activePane="bottomRight" state="frozen"/>
      <selection pane="bottomRight" activeCell="V3" sqref="V3:W26"/>
      <pageMargins left="0.31496062992125984" right="0.15748031496062992" top="0.55118110236220474" bottom="0.15748031496062992" header="0.31496062992125984" footer="0.31496062992125984"/>
      <pageSetup paperSize="9" scale="57" orientation="landscape" r:id="rId3"/>
      <headerFooter>
        <oddHeader>&amp;R&amp;"-,Kursywa"Załącznik nr 2 do umowy</oddHeader>
      </headerFooter>
    </customSheetView>
    <customSheetView guid="{C1506A67-834F-4B3B-989D-140BC2886E12}" fitToPage="1">
      <pane xSplit="1" ySplit="4" topLeftCell="B5" activePane="bottomRight" state="frozen"/>
      <selection pane="bottomRight" activeCell="N30" sqref="N30"/>
      <pageMargins left="0.31496062992125984" right="0.15748031496062992" top="0.55118110236220474" bottom="0.15748031496062992" header="0.31496062992125984" footer="0.31496062992125984"/>
      <pageSetup paperSize="9" scale="62" orientation="landscape" r:id="rId4"/>
      <headerFooter>
        <oddHeader>&amp;R&amp;"-,Kursywa"Załącznik nr 2 do umowy</oddHeader>
      </headerFooter>
    </customSheetView>
  </customSheetViews>
  <mergeCells count="1">
    <mergeCell ref="O1:W1"/>
  </mergeCells>
  <conditionalFormatting sqref="H6:J27">
    <cfRule type="cellIs" dxfId="2" priority="1" operator="lessThan">
      <formula>0</formula>
    </cfRule>
  </conditionalFormatting>
  <pageMargins left="0.31496062992125984" right="0.15748031496062992" top="0.55118110236220474" bottom="0.15748031496062992" header="0.31496062992125984" footer="0.31496062992125984"/>
  <pageSetup paperSize="9" scale="62" orientation="landscape" r:id="rId5"/>
  <headerFooter>
    <oddHeader>&amp;R&amp;"-,Kursywa"Załącznik nr 2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9ABA-81C7-420E-8AF1-2BC3A9FE7A49}">
  <sheetPr>
    <tabColor theme="7" tint="0.79998168889431442"/>
    <pageSetUpPr fitToPage="1"/>
  </sheetPr>
  <dimension ref="A1:W16"/>
  <sheetViews>
    <sheetView tabSelected="1" zoomScaleNormal="100" zoomScaleSheetLayoutView="85" zoomScalePageLayoutView="85" workbookViewId="0">
      <selection activeCell="S28" sqref="S28"/>
    </sheetView>
  </sheetViews>
  <sheetFormatPr defaultColWidth="9.28515625" defaultRowHeight="12.75" x14ac:dyDescent="0.25"/>
  <cols>
    <col min="1" max="1" width="50.140625" style="159" customWidth="1"/>
    <col min="2" max="2" width="7.7109375" style="158" customWidth="1"/>
    <col min="3" max="3" width="9.85546875" style="158" customWidth="1"/>
    <col min="4" max="6" width="7.7109375" style="158" customWidth="1"/>
    <col min="7" max="7" width="7.7109375" style="159" customWidth="1"/>
    <col min="8" max="8" width="9.28515625" style="158" customWidth="1"/>
    <col min="9" max="9" width="9.85546875" style="158" customWidth="1"/>
    <col min="10" max="10" width="9.28515625" style="158" customWidth="1"/>
    <col min="11" max="11" width="9.85546875" style="158" customWidth="1"/>
    <col min="12" max="12" width="8.140625" style="158" customWidth="1"/>
    <col min="13" max="14" width="9.85546875" style="158" customWidth="1"/>
    <col min="15" max="15" width="8.140625" style="169" customWidth="1"/>
    <col min="16" max="16" width="9.85546875" style="170" customWidth="1"/>
    <col min="17" max="17" width="11.28515625" style="170" customWidth="1"/>
    <col min="18" max="18" width="9.85546875" style="170" customWidth="1"/>
    <col min="19" max="19" width="9.28515625" style="159" customWidth="1"/>
    <col min="20" max="20" width="9.7109375" style="159" customWidth="1"/>
    <col min="21" max="21" width="9.28515625" style="159" customWidth="1"/>
    <col min="22" max="23" width="9.28515625" style="158" customWidth="1"/>
    <col min="24" max="16384" width="9.28515625" style="159"/>
  </cols>
  <sheetData>
    <row r="1" spans="1:23" s="241" customFormat="1" ht="24.75" customHeight="1" x14ac:dyDescent="0.2">
      <c r="A1" s="233" t="s">
        <v>84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9"/>
      <c r="O1" s="240"/>
      <c r="P1" s="242" t="s">
        <v>102</v>
      </c>
      <c r="Q1" s="242"/>
      <c r="R1" s="242"/>
      <c r="S1" s="242"/>
      <c r="T1" s="242"/>
      <c r="U1" s="242"/>
      <c r="V1" s="242"/>
      <c r="W1" s="242"/>
    </row>
    <row r="2" spans="1:23" s="160" customFormat="1" ht="13.5" thickBot="1" x14ac:dyDescent="0.3">
      <c r="A2" s="30">
        <v>1</v>
      </c>
      <c r="B2" s="30">
        <v>2</v>
      </c>
      <c r="C2" s="30">
        <v>3</v>
      </c>
      <c r="D2" s="30">
        <v>4</v>
      </c>
      <c r="E2" s="30">
        <v>5</v>
      </c>
      <c r="F2" s="30">
        <v>6</v>
      </c>
      <c r="G2" s="30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  <c r="M2" s="19">
        <v>13</v>
      </c>
      <c r="N2" s="19">
        <v>14</v>
      </c>
      <c r="O2" s="19">
        <v>15</v>
      </c>
      <c r="P2" s="19">
        <v>16</v>
      </c>
      <c r="Q2" s="19">
        <v>17</v>
      </c>
      <c r="R2" s="19">
        <v>18</v>
      </c>
      <c r="S2" s="19">
        <v>19</v>
      </c>
      <c r="T2" s="19">
        <v>20</v>
      </c>
      <c r="U2" s="19">
        <v>21</v>
      </c>
      <c r="V2" s="19">
        <v>22</v>
      </c>
      <c r="W2" s="19">
        <v>23</v>
      </c>
    </row>
    <row r="3" spans="1:23" s="122" customFormat="1" ht="51.75" customHeight="1" thickBot="1" x14ac:dyDescent="0.3">
      <c r="A3" s="32" t="s">
        <v>0</v>
      </c>
      <c r="B3" s="33" t="s">
        <v>8</v>
      </c>
      <c r="C3" s="16" t="s">
        <v>9</v>
      </c>
      <c r="D3" s="16" t="s">
        <v>23</v>
      </c>
      <c r="E3" s="16" t="s">
        <v>7</v>
      </c>
      <c r="F3" s="16" t="s">
        <v>10</v>
      </c>
      <c r="G3" s="34" t="s">
        <v>3</v>
      </c>
      <c r="H3" s="2" t="s">
        <v>16</v>
      </c>
      <c r="I3" s="17" t="s">
        <v>12</v>
      </c>
      <c r="J3" s="17" t="s">
        <v>14</v>
      </c>
      <c r="K3" s="18" t="s">
        <v>15</v>
      </c>
      <c r="L3" s="20" t="s">
        <v>2</v>
      </c>
      <c r="M3" s="17" t="s">
        <v>4</v>
      </c>
      <c r="N3" s="17" t="s">
        <v>1</v>
      </c>
      <c r="O3" s="17" t="s">
        <v>6</v>
      </c>
      <c r="P3" s="119" t="s">
        <v>21</v>
      </c>
      <c r="Q3" s="119" t="s">
        <v>17</v>
      </c>
      <c r="R3" s="120" t="s">
        <v>11</v>
      </c>
      <c r="S3" s="16" t="s">
        <v>13</v>
      </c>
      <c r="T3" s="150" t="s">
        <v>18</v>
      </c>
      <c r="U3" s="171" t="s">
        <v>24</v>
      </c>
      <c r="V3" s="2" t="s">
        <v>19</v>
      </c>
      <c r="W3" s="152" t="s">
        <v>20</v>
      </c>
    </row>
    <row r="4" spans="1:23" s="160" customFormat="1" ht="13.5" thickBot="1" x14ac:dyDescent="0.3">
      <c r="A4" s="35" t="s">
        <v>5</v>
      </c>
      <c r="B4" s="36">
        <f>SUM(B5:B96)</f>
        <v>20.9956</v>
      </c>
      <c r="C4" s="37" t="s">
        <v>98</v>
      </c>
      <c r="D4" s="38">
        <f t="shared" ref="D4:P4" si="0">SUM(D5:D96)</f>
        <v>0</v>
      </c>
      <c r="E4" s="39">
        <f t="shared" si="0"/>
        <v>0</v>
      </c>
      <c r="F4" s="39">
        <f t="shared" si="0"/>
        <v>0</v>
      </c>
      <c r="G4" s="40">
        <f t="shared" si="0"/>
        <v>0</v>
      </c>
      <c r="H4" s="36">
        <f t="shared" si="0"/>
        <v>20.175999999999998</v>
      </c>
      <c r="I4" s="37" t="s">
        <v>98</v>
      </c>
      <c r="J4" s="41">
        <f t="shared" si="0"/>
        <v>20.175999999999998</v>
      </c>
      <c r="K4" s="114">
        <f t="shared" si="0"/>
        <v>0</v>
      </c>
      <c r="L4" s="153">
        <f t="shared" si="0"/>
        <v>39.26</v>
      </c>
      <c r="M4" s="154">
        <f t="shared" si="0"/>
        <v>0</v>
      </c>
      <c r="N4" s="154">
        <f t="shared" si="0"/>
        <v>26.91</v>
      </c>
      <c r="O4" s="154">
        <f t="shared" si="0"/>
        <v>12.55</v>
      </c>
      <c r="P4" s="155">
        <f t="shared" si="0"/>
        <v>0</v>
      </c>
      <c r="Q4" s="156">
        <f>SUM(Q5:Q96)</f>
        <v>0</v>
      </c>
      <c r="R4" s="157">
        <v>1</v>
      </c>
      <c r="S4" s="161">
        <v>20</v>
      </c>
      <c r="T4" s="162">
        <v>20</v>
      </c>
      <c r="U4" s="157">
        <f t="shared" ref="U4:W4" si="1">SUM(U5:U96)</f>
        <v>3.24</v>
      </c>
      <c r="V4" s="50">
        <f t="shared" si="1"/>
        <v>0</v>
      </c>
      <c r="W4" s="51">
        <f t="shared" si="1"/>
        <v>6</v>
      </c>
    </row>
    <row r="5" spans="1:23" x14ac:dyDescent="0.25">
      <c r="A5" s="163" t="s">
        <v>85</v>
      </c>
      <c r="B5" s="172">
        <v>0.75</v>
      </c>
      <c r="C5" s="173"/>
      <c r="D5" s="136"/>
      <c r="E5" s="136"/>
      <c r="F5" s="136"/>
      <c r="G5" s="137"/>
      <c r="H5" s="174">
        <f t="shared" ref="H5:H16" si="2">B5-K5-(L5+M5+N5+O5+R5+U5)/100</f>
        <v>0.66259999999999997</v>
      </c>
      <c r="I5" s="175"/>
      <c r="J5" s="175">
        <f t="shared" ref="J5:J16" si="3">H5+I5+K5</f>
        <v>0.66259999999999997</v>
      </c>
      <c r="K5" s="137"/>
      <c r="L5" s="176"/>
      <c r="M5" s="177"/>
      <c r="N5" s="178">
        <v>8.74</v>
      </c>
      <c r="O5" s="179"/>
      <c r="P5" s="146"/>
      <c r="Q5" s="147"/>
      <c r="R5" s="121"/>
      <c r="S5" s="121"/>
      <c r="T5" s="121"/>
      <c r="U5" s="151"/>
      <c r="V5" s="66"/>
      <c r="W5" s="124"/>
    </row>
    <row r="6" spans="1:23" x14ac:dyDescent="0.25">
      <c r="A6" s="164" t="s">
        <v>86</v>
      </c>
      <c r="B6" s="172">
        <v>0.75</v>
      </c>
      <c r="C6" s="180"/>
      <c r="D6" s="141"/>
      <c r="E6" s="141"/>
      <c r="F6" s="141"/>
      <c r="G6" s="142"/>
      <c r="H6" s="181">
        <f t="shared" si="2"/>
        <v>0.69</v>
      </c>
      <c r="I6" s="182"/>
      <c r="J6" s="182">
        <f t="shared" si="3"/>
        <v>0.69</v>
      </c>
      <c r="K6" s="142"/>
      <c r="L6" s="183">
        <v>6</v>
      </c>
      <c r="M6" s="141"/>
      <c r="N6" s="184"/>
      <c r="O6" s="184"/>
      <c r="P6" s="128"/>
      <c r="Q6" s="148"/>
      <c r="R6" s="23"/>
      <c r="S6" s="23"/>
      <c r="T6" s="23"/>
      <c r="U6" s="27"/>
      <c r="V6" s="78"/>
      <c r="W6" s="123"/>
    </row>
    <row r="7" spans="1:23" x14ac:dyDescent="0.25">
      <c r="A7" s="164" t="s">
        <v>87</v>
      </c>
      <c r="B7" s="172">
        <v>0.84560000000000002</v>
      </c>
      <c r="C7" s="180"/>
      <c r="D7" s="141"/>
      <c r="E7" s="141"/>
      <c r="F7" s="141"/>
      <c r="G7" s="142"/>
      <c r="H7" s="181">
        <f t="shared" si="2"/>
        <v>0.76229999999999998</v>
      </c>
      <c r="I7" s="182"/>
      <c r="J7" s="182">
        <f t="shared" si="3"/>
        <v>0.76229999999999998</v>
      </c>
      <c r="K7" s="142"/>
      <c r="L7" s="183">
        <v>8.33</v>
      </c>
      <c r="M7" s="141"/>
      <c r="N7" s="184"/>
      <c r="O7" s="184"/>
      <c r="P7" s="128"/>
      <c r="Q7" s="148"/>
      <c r="R7" s="23"/>
      <c r="S7" s="23"/>
      <c r="T7" s="23"/>
      <c r="U7" s="27"/>
      <c r="V7" s="78"/>
      <c r="W7" s="123">
        <v>6</v>
      </c>
    </row>
    <row r="8" spans="1:23" x14ac:dyDescent="0.25">
      <c r="A8" s="164" t="s">
        <v>88</v>
      </c>
      <c r="B8" s="172">
        <v>1.89</v>
      </c>
      <c r="C8" s="185"/>
      <c r="D8" s="141"/>
      <c r="E8" s="141"/>
      <c r="F8" s="141"/>
      <c r="G8" s="142"/>
      <c r="H8" s="172">
        <f t="shared" si="2"/>
        <v>1.6829000000000001</v>
      </c>
      <c r="I8" s="182"/>
      <c r="J8" s="182">
        <f t="shared" si="3"/>
        <v>1.6829000000000001</v>
      </c>
      <c r="K8" s="142"/>
      <c r="L8" s="183">
        <v>18.97</v>
      </c>
      <c r="M8" s="141"/>
      <c r="N8" s="186"/>
      <c r="O8" s="184"/>
      <c r="P8" s="141"/>
      <c r="Q8" s="148"/>
      <c r="R8" s="23"/>
      <c r="S8" s="23"/>
      <c r="T8" s="23"/>
      <c r="U8" s="27">
        <v>1.74</v>
      </c>
      <c r="V8" s="78"/>
      <c r="W8" s="123"/>
    </row>
    <row r="9" spans="1:23" x14ac:dyDescent="0.25">
      <c r="A9" s="164" t="s">
        <v>89</v>
      </c>
      <c r="B9" s="172">
        <v>0.39</v>
      </c>
      <c r="C9" s="180"/>
      <c r="D9" s="141"/>
      <c r="E9" s="141"/>
      <c r="F9" s="141"/>
      <c r="G9" s="142"/>
      <c r="H9" s="172">
        <f t="shared" si="2"/>
        <v>0.36199999999999999</v>
      </c>
      <c r="I9" s="182"/>
      <c r="J9" s="182">
        <f t="shared" si="3"/>
        <v>0.36199999999999999</v>
      </c>
      <c r="K9" s="142"/>
      <c r="L9" s="183"/>
      <c r="M9" s="141"/>
      <c r="N9" s="184">
        <v>2.8</v>
      </c>
      <c r="O9" s="184"/>
      <c r="P9" s="141"/>
      <c r="Q9" s="148"/>
      <c r="R9" s="23"/>
      <c r="S9" s="23"/>
      <c r="T9" s="23"/>
      <c r="U9" s="27"/>
      <c r="V9" s="78"/>
      <c r="W9" s="123"/>
    </row>
    <row r="10" spans="1:23" x14ac:dyDescent="0.25">
      <c r="A10" s="164" t="s">
        <v>90</v>
      </c>
      <c r="B10" s="172">
        <v>6.07</v>
      </c>
      <c r="C10" s="180"/>
      <c r="D10" s="141"/>
      <c r="E10" s="141"/>
      <c r="F10" s="141"/>
      <c r="G10" s="142"/>
      <c r="H10" s="172">
        <f t="shared" si="2"/>
        <v>6.0567000000000002</v>
      </c>
      <c r="I10" s="182"/>
      <c r="J10" s="182">
        <f t="shared" si="3"/>
        <v>6.0567000000000002</v>
      </c>
      <c r="K10" s="142"/>
      <c r="L10" s="183"/>
      <c r="M10" s="141"/>
      <c r="N10" s="184">
        <v>1.33</v>
      </c>
      <c r="O10" s="184"/>
      <c r="P10" s="141"/>
      <c r="Q10" s="148"/>
      <c r="R10" s="23"/>
      <c r="S10" s="23"/>
      <c r="T10" s="23"/>
      <c r="U10" s="27"/>
      <c r="V10" s="78"/>
      <c r="W10" s="123"/>
    </row>
    <row r="11" spans="1:23" x14ac:dyDescent="0.25">
      <c r="A11" s="164" t="s">
        <v>91</v>
      </c>
      <c r="B11" s="172">
        <v>1.66</v>
      </c>
      <c r="C11" s="185"/>
      <c r="D11" s="141"/>
      <c r="E11" s="141"/>
      <c r="F11" s="141"/>
      <c r="G11" s="142"/>
      <c r="H11" s="172">
        <f t="shared" si="2"/>
        <v>1.66</v>
      </c>
      <c r="I11" s="182"/>
      <c r="J11" s="182">
        <f t="shared" si="3"/>
        <v>1.66</v>
      </c>
      <c r="K11" s="142"/>
      <c r="L11" s="183"/>
      <c r="M11" s="141"/>
      <c r="N11" s="184"/>
      <c r="O11" s="184"/>
      <c r="P11" s="141"/>
      <c r="Q11" s="148"/>
      <c r="R11" s="23"/>
      <c r="S11" s="23"/>
      <c r="T11" s="23"/>
      <c r="U11" s="27"/>
      <c r="V11" s="78"/>
      <c r="W11" s="123"/>
    </row>
    <row r="12" spans="1:23" x14ac:dyDescent="0.25">
      <c r="A12" s="164" t="s">
        <v>92</v>
      </c>
      <c r="B12" s="172">
        <v>0.34</v>
      </c>
      <c r="C12" s="187"/>
      <c r="D12" s="141"/>
      <c r="E12" s="141"/>
      <c r="F12" s="141"/>
      <c r="G12" s="142"/>
      <c r="H12" s="172">
        <f t="shared" si="2"/>
        <v>0.34</v>
      </c>
      <c r="I12" s="182"/>
      <c r="J12" s="182">
        <f t="shared" si="3"/>
        <v>0.34</v>
      </c>
      <c r="K12" s="142"/>
      <c r="L12" s="183"/>
      <c r="M12" s="141"/>
      <c r="N12" s="184"/>
      <c r="O12" s="188"/>
      <c r="P12" s="141"/>
      <c r="Q12" s="148"/>
      <c r="R12" s="23"/>
      <c r="S12" s="23"/>
      <c r="T12" s="23"/>
      <c r="U12" s="27"/>
      <c r="V12" s="78"/>
      <c r="W12" s="123"/>
    </row>
    <row r="13" spans="1:23" x14ac:dyDescent="0.25">
      <c r="A13" s="164" t="s">
        <v>93</v>
      </c>
      <c r="B13" s="172">
        <v>0.56999999999999995</v>
      </c>
      <c r="C13" s="180"/>
      <c r="D13" s="141"/>
      <c r="E13" s="141"/>
      <c r="F13" s="141"/>
      <c r="G13" s="142"/>
      <c r="H13" s="172">
        <f t="shared" si="2"/>
        <v>0.44040000000000001</v>
      </c>
      <c r="I13" s="182"/>
      <c r="J13" s="182">
        <f t="shared" si="3"/>
        <v>0.44040000000000001</v>
      </c>
      <c r="K13" s="142"/>
      <c r="L13" s="183">
        <v>1.71</v>
      </c>
      <c r="M13" s="141"/>
      <c r="N13" s="184">
        <v>4.5</v>
      </c>
      <c r="O13" s="184">
        <v>6.75</v>
      </c>
      <c r="P13" s="128"/>
      <c r="Q13" s="148"/>
      <c r="R13" s="23"/>
      <c r="S13" s="23"/>
      <c r="T13" s="23"/>
      <c r="U13" s="27"/>
      <c r="V13" s="78"/>
      <c r="W13" s="123"/>
    </row>
    <row r="14" spans="1:23" x14ac:dyDescent="0.25">
      <c r="A14" s="164" t="s">
        <v>94</v>
      </c>
      <c r="B14" s="172">
        <v>2.4</v>
      </c>
      <c r="C14" s="180"/>
      <c r="D14" s="141"/>
      <c r="E14" s="141"/>
      <c r="F14" s="141"/>
      <c r="G14" s="142"/>
      <c r="H14" s="172">
        <f t="shared" si="2"/>
        <v>2.4</v>
      </c>
      <c r="I14" s="182"/>
      <c r="J14" s="182">
        <f t="shared" si="3"/>
        <v>2.4</v>
      </c>
      <c r="K14" s="142"/>
      <c r="L14" s="183"/>
      <c r="M14" s="141"/>
      <c r="N14" s="184"/>
      <c r="O14" s="184"/>
      <c r="P14" s="141"/>
      <c r="Q14" s="148"/>
      <c r="R14" s="23"/>
      <c r="S14" s="23"/>
      <c r="T14" s="23"/>
      <c r="U14" s="27"/>
      <c r="V14" s="78"/>
      <c r="W14" s="123"/>
    </row>
    <row r="15" spans="1:23" x14ac:dyDescent="0.25">
      <c r="A15" s="164" t="s">
        <v>95</v>
      </c>
      <c r="B15" s="172">
        <v>4.2699999999999996</v>
      </c>
      <c r="C15" s="180"/>
      <c r="D15" s="141"/>
      <c r="E15" s="141"/>
      <c r="F15" s="141"/>
      <c r="G15" s="142"/>
      <c r="H15" s="172">
        <f t="shared" si="2"/>
        <v>4.2156000000000002</v>
      </c>
      <c r="I15" s="182"/>
      <c r="J15" s="182">
        <f t="shared" si="3"/>
        <v>4.2156000000000002</v>
      </c>
      <c r="K15" s="142"/>
      <c r="L15" s="183"/>
      <c r="M15" s="141"/>
      <c r="N15" s="184">
        <v>5.44</v>
      </c>
      <c r="O15" s="184"/>
      <c r="P15" s="141"/>
      <c r="Q15" s="148"/>
      <c r="R15" s="23"/>
      <c r="S15" s="23"/>
      <c r="T15" s="23"/>
      <c r="U15" s="27"/>
      <c r="V15" s="78"/>
      <c r="W15" s="123"/>
    </row>
    <row r="16" spans="1:23" ht="13.5" thickBot="1" x14ac:dyDescent="0.3">
      <c r="A16" s="166" t="s">
        <v>96</v>
      </c>
      <c r="B16" s="189">
        <v>1.06</v>
      </c>
      <c r="C16" s="190"/>
      <c r="D16" s="167"/>
      <c r="E16" s="167"/>
      <c r="F16" s="167"/>
      <c r="G16" s="168"/>
      <c r="H16" s="189">
        <f t="shared" si="2"/>
        <v>0.90349999999999997</v>
      </c>
      <c r="I16" s="191"/>
      <c r="J16" s="191">
        <f t="shared" si="3"/>
        <v>0.90349999999999997</v>
      </c>
      <c r="K16" s="168"/>
      <c r="L16" s="192">
        <v>4.25</v>
      </c>
      <c r="M16" s="167"/>
      <c r="N16" s="193">
        <v>4.0999999999999996</v>
      </c>
      <c r="O16" s="193">
        <v>5.8</v>
      </c>
      <c r="P16" s="167"/>
      <c r="Q16" s="149"/>
      <c r="R16" s="24"/>
      <c r="S16" s="24"/>
      <c r="T16" s="24"/>
      <c r="U16" s="28">
        <v>1.5</v>
      </c>
      <c r="V16" s="109"/>
      <c r="W16" s="125"/>
    </row>
  </sheetData>
  <protectedRanges>
    <protectedRange sqref="R4:T4 V5:W16" name="Rozstęp2"/>
    <protectedRange sqref="U3" name="Rozstęp1_1_1_1"/>
  </protectedRanges>
  <customSheetViews>
    <customSheetView guid="{2B460A1A-BBF0-4786-9E04-F69A345E6DAD}" scale="85" showPageBreaks="1" fitToPage="1" printArea="1">
      <selection activeCell="C4" sqref="C4"/>
      <pageMargins left="0.17" right="0.17" top="0.47244094488188981" bottom="0.19685039370078741" header="0.15748031496062992" footer="0.31496062992125984"/>
      <pageSetup paperSize="9" scale="57" orientation="landscape" r:id="rId1"/>
    </customSheetView>
    <customSheetView guid="{4BB1F9C1-C935-4556-9D83-D4ACB0B9E648}" scale="85" fitToPage="1">
      <selection activeCell="L4" sqref="L4"/>
      <pageMargins left="0.17" right="0.17" top="0.47244094488188981" bottom="0.19685039370078741" header="0.15748031496062992" footer="0.31496062992125984"/>
      <pageSetup paperSize="9" scale="57" orientation="landscape" r:id="rId2"/>
    </customSheetView>
    <customSheetView guid="{F6F71843-C8E6-4AE9-8201-F30A1C036422}" scale="85" fitToPage="1">
      <selection activeCell="O33" sqref="O33"/>
      <pageMargins left="0.17" right="0.17" top="0.47244094488188981" bottom="0.19685039370078741" header="0.15748031496062992" footer="0.31496062992125984"/>
      <pageSetup paperSize="9" scale="53" orientation="landscape" r:id="rId3"/>
    </customSheetView>
    <customSheetView guid="{C1506A67-834F-4B3B-989D-140BC2886E12}" scale="85" fitToPage="1">
      <selection activeCell="L4" sqref="L4"/>
      <pageMargins left="0.17" right="0.17" top="0.47244094488188981" bottom="0.19685039370078741" header="0.15748031496062992" footer="0.31496062992125984"/>
      <pageSetup paperSize="9" scale="57" orientation="landscape" r:id="rId4"/>
    </customSheetView>
  </customSheetViews>
  <mergeCells count="1">
    <mergeCell ref="P1:W1"/>
  </mergeCells>
  <conditionalFormatting sqref="H14:J16 H5:J12">
    <cfRule type="cellIs" dxfId="1" priority="2" operator="lessThan">
      <formula>0</formula>
    </cfRule>
  </conditionalFormatting>
  <conditionalFormatting sqref="H13:J13">
    <cfRule type="cellIs" dxfId="0" priority="1" operator="lessThan">
      <formula>0</formula>
    </cfRule>
  </conditionalFormatting>
  <pageMargins left="0.17" right="0.17" top="0.47244094488188981" bottom="0.19685039370078741" header="0.15748031496062992" footer="0.31496062992125984"/>
  <pageSetup paperSize="9" scale="57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CZ.1 ro2 Bielany</vt:lpstr>
      <vt:lpstr>CZ.2 ro5 Ursus</vt:lpstr>
      <vt:lpstr>CZ.3 ro9 Wesoła</vt:lpstr>
      <vt:lpstr>'CZ.1 ro2 Bielany'!Obszar_wydruku</vt:lpstr>
      <vt:lpstr>'CZ.2 ro5 Ursus'!Obszar_wydruku</vt:lpstr>
      <vt:lpstr>'CZ.3 ro9 Wesoła'!Obszar_wydruku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akranz</dc:creator>
  <cp:lastModifiedBy>Stokowska-Puchalska Magdalena</cp:lastModifiedBy>
  <cp:lastPrinted>2019-07-16T12:32:35Z</cp:lastPrinted>
  <dcterms:created xsi:type="dcterms:W3CDTF">2015-06-29T09:47:58Z</dcterms:created>
  <dcterms:modified xsi:type="dcterms:W3CDTF">2019-10-21T13:16:53Z</dcterms:modified>
</cp:coreProperties>
</file>